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1 квартал 2018" sheetId="4" r:id="rId1"/>
    <sheet name="полгода 2018" sheetId="5" r:id="rId2"/>
  </sheets>
  <calcPr calcId="125725"/>
</workbook>
</file>

<file path=xl/calcChain.xml><?xml version="1.0" encoding="utf-8"?>
<calcChain xmlns="http://schemas.openxmlformats.org/spreadsheetml/2006/main">
  <c r="H107" i="5"/>
  <c r="I107"/>
  <c r="H60"/>
  <c r="I60"/>
  <c r="H41"/>
  <c r="I41"/>
  <c r="H79"/>
  <c r="I79"/>
  <c r="H66"/>
  <c r="I66"/>
  <c r="H31"/>
  <c r="I31"/>
  <c r="H15"/>
  <c r="I15"/>
  <c r="H61"/>
  <c r="I61"/>
  <c r="I86"/>
  <c r="H86"/>
  <c r="I62"/>
  <c r="H62"/>
  <c r="H95" l="1"/>
  <c r="I95"/>
  <c r="H96"/>
  <c r="I96"/>
  <c r="H97"/>
  <c r="I88"/>
  <c r="H88"/>
  <c r="I87"/>
  <c r="H87"/>
  <c r="I84"/>
  <c r="H84"/>
  <c r="H83"/>
  <c r="I82"/>
  <c r="H82"/>
  <c r="I76"/>
  <c r="H76"/>
  <c r="I74"/>
  <c r="H74"/>
  <c r="I70"/>
  <c r="H70"/>
  <c r="I68"/>
  <c r="H68"/>
  <c r="I58"/>
  <c r="H58"/>
  <c r="I20"/>
  <c r="H20"/>
  <c r="I19"/>
  <c r="H19"/>
  <c r="I12"/>
  <c r="H12"/>
  <c r="I6"/>
  <c r="H6"/>
  <c r="I5"/>
  <c r="H5"/>
  <c r="H31" i="4"/>
  <c r="I31"/>
  <c r="H84"/>
  <c r="I84"/>
  <c r="H68"/>
  <c r="I68"/>
  <c r="H87" l="1"/>
  <c r="I87"/>
  <c r="H88" l="1"/>
  <c r="I88"/>
  <c r="H86"/>
  <c r="I86"/>
  <c r="I79"/>
  <c r="H79"/>
  <c r="H96" l="1"/>
  <c r="I96"/>
  <c r="H70"/>
  <c r="I70"/>
  <c r="H58"/>
  <c r="I58"/>
  <c r="H66"/>
  <c r="I66"/>
  <c r="H74"/>
  <c r="I74"/>
  <c r="H97"/>
  <c r="I95"/>
  <c r="H95"/>
  <c r="H83"/>
  <c r="I82"/>
  <c r="H82"/>
  <c r="I76"/>
  <c r="H76"/>
  <c r="I60"/>
  <c r="H60"/>
  <c r="I41"/>
  <c r="H41"/>
  <c r="I20"/>
  <c r="H20"/>
  <c r="I19"/>
  <c r="H19"/>
  <c r="I15"/>
  <c r="H15"/>
  <c r="I12"/>
  <c r="H12"/>
  <c r="I6"/>
  <c r="H6"/>
  <c r="I5"/>
  <c r="H5"/>
</calcChain>
</file>

<file path=xl/sharedStrings.xml><?xml version="1.0" encoding="utf-8"?>
<sst xmlns="http://schemas.openxmlformats.org/spreadsheetml/2006/main" count="1211" uniqueCount="338">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</sst>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opLeftCell="A94" workbookViewId="0">
      <selection sqref="A1:XFD1048576"/>
    </sheetView>
  </sheetViews>
  <sheetFormatPr defaultColWidth="9.140625" defaultRowHeight="15.7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202.7+15+15+3+10+10</f>
        <v>255.7</v>
      </c>
      <c r="I31" s="3">
        <f>153.3-15-15-3-10-10</f>
        <v>100.30000000000001</v>
      </c>
    </row>
    <row r="32" spans="1:9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>
      <c r="A51" s="3">
        <v>49</v>
      </c>
      <c r="B51" s="5" t="s">
        <v>154</v>
      </c>
      <c r="C51" s="9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</f>
        <v>136.19999999999999</v>
      </c>
      <c r="I60" s="3">
        <f>259.8-20-5-15</f>
        <v>219.8</v>
      </c>
    </row>
    <row r="61" spans="1:9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</f>
        <v>230</v>
      </c>
      <c r="I66" s="3">
        <f>690-15-15</f>
        <v>660</v>
      </c>
    </row>
    <row r="67" spans="1:9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f>59+15</f>
        <v>74</v>
      </c>
      <c r="I68" s="3">
        <f>163.5-15</f>
        <v>148.5</v>
      </c>
    </row>
    <row r="69" spans="1:9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</f>
        <v>161.1</v>
      </c>
      <c r="I79" s="3">
        <f>186.4-15-15-10-10-15-15-15-15-15</f>
        <v>61.400000000000006</v>
      </c>
    </row>
    <row r="80" spans="1:9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190.6+15+10</f>
        <v>215.6</v>
      </c>
      <c r="I84" s="3">
        <f>31.9-15-10</f>
        <v>6.8999999999999986</v>
      </c>
    </row>
    <row r="85" spans="1:9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</f>
        <v>152.1</v>
      </c>
      <c r="I86" s="3">
        <f>48.1-15-10-15</f>
        <v>8.1000000000000014</v>
      </c>
    </row>
    <row r="87" spans="1:9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289.1+12+15+10+0.03</f>
        <v>326.13</v>
      </c>
      <c r="I87" s="3">
        <f>66.9-12-15-10-0.03</f>
        <v>29.870000000000005</v>
      </c>
    </row>
    <row r="88" spans="1:9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8" t="s">
        <v>265</v>
      </c>
      <c r="G92" s="6" t="s">
        <v>266</v>
      </c>
      <c r="H92" s="7">
        <v>222.5</v>
      </c>
      <c r="I92" s="7">
        <v>0</v>
      </c>
    </row>
    <row r="93" spans="1:9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</f>
        <v>182.9</v>
      </c>
      <c r="I96" s="3">
        <f>134.6-15-15-15-5-5-5-5-5-5-5-15</f>
        <v>39.599999999999994</v>
      </c>
    </row>
    <row r="97" spans="1:9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70" workbookViewId="0">
      <selection activeCell="L88" sqref="L88"/>
    </sheetView>
  </sheetViews>
  <sheetFormatPr defaultColWidth="9.140625" defaultRowHeight="15.7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682.5+15+80</f>
        <v>777.5</v>
      </c>
      <c r="I15" s="3">
        <f>438.9-15-80</f>
        <v>343.9</v>
      </c>
    </row>
    <row r="16" spans="1:9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202.7+15+15+3+10+10+15</f>
        <v>270.7</v>
      </c>
      <c r="I31" s="3">
        <f>153.3-15-15-3-10-10-15</f>
        <v>85.300000000000011</v>
      </c>
    </row>
    <row r="32" spans="1:9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158.2+15+10+15</f>
        <v>198.2</v>
      </c>
      <c r="I41" s="3">
        <f>64.3-15-10-15</f>
        <v>24.299999999999997</v>
      </c>
    </row>
    <row r="42" spans="1:9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>
      <c r="A51" s="3">
        <v>49</v>
      </c>
      <c r="B51" s="5" t="s">
        <v>154</v>
      </c>
      <c r="C51" s="9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96.2+20+5+15+15</f>
        <v>151.19999999999999</v>
      </c>
      <c r="I60" s="3">
        <f>259.8-20-5-15-15</f>
        <v>204.8</v>
      </c>
    </row>
    <row r="61" spans="1:9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f>196.4+26.1</f>
        <v>222.5</v>
      </c>
      <c r="I61" s="3">
        <f>26.1-26.1</f>
        <v>0</v>
      </c>
    </row>
    <row r="62" spans="1:9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f>203.9</f>
        <v>203.9</v>
      </c>
      <c r="I62" s="3">
        <f>152.1</f>
        <v>152.1</v>
      </c>
    </row>
    <row r="63" spans="1:9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200+15+15+15</f>
        <v>245</v>
      </c>
      <c r="I66" s="3">
        <f>690-15-15-15</f>
        <v>645</v>
      </c>
    </row>
    <row r="67" spans="1:9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f>59+15</f>
        <v>74</v>
      </c>
      <c r="I68" s="3">
        <f>163.5-15</f>
        <v>148.5</v>
      </c>
    </row>
    <row r="69" spans="1:9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36.1+15+15+10+10+15+15+15+15+15+15+15+15</f>
        <v>206.1</v>
      </c>
      <c r="I79" s="3">
        <f>186.4-15-15-10-10-15-15-15-15-15-15-15-15</f>
        <v>16.400000000000006</v>
      </c>
    </row>
    <row r="80" spans="1:9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190.6+15+10</f>
        <v>215.6</v>
      </c>
      <c r="I84" s="3">
        <f>31.9-15-10</f>
        <v>6.8999999999999986</v>
      </c>
    </row>
    <row r="85" spans="1:9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112.1+15+10+15+7+1.1</f>
        <v>160.19999999999999</v>
      </c>
      <c r="I86" s="3">
        <f>48.1-15-10-15-7-1.1</f>
        <v>0</v>
      </c>
    </row>
    <row r="87" spans="1:9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289.1+12+15+10+0.03</f>
        <v>326.13</v>
      </c>
      <c r="I87" s="3">
        <f>66.9-12-15-10-0.03</f>
        <v>29.870000000000005</v>
      </c>
    </row>
    <row r="88" spans="1:9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8" t="s">
        <v>265</v>
      </c>
      <c r="G92" s="6" t="s">
        <v>266</v>
      </c>
      <c r="H92" s="7">
        <v>222.5</v>
      </c>
      <c r="I92" s="7">
        <v>0</v>
      </c>
    </row>
    <row r="93" spans="1:9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223.4+15+15</f>
        <v>253.4</v>
      </c>
      <c r="I95" s="3">
        <f>488.6-15-15</f>
        <v>458.6</v>
      </c>
    </row>
    <row r="96" spans="1:9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87.9+15+15+15+5+5+5+5+5+5+5+15+15</f>
        <v>197.9</v>
      </c>
      <c r="I96" s="3">
        <f>134.6-15-15-15-5-5-5-5-5-5-5-15-15</f>
        <v>24.599999999999994</v>
      </c>
    </row>
    <row r="97" spans="1:9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>
      <c r="A107" s="7">
        <v>105</v>
      </c>
      <c r="B107" s="11" t="s">
        <v>295</v>
      </c>
      <c r="C107" s="11" t="s">
        <v>95</v>
      </c>
      <c r="D107" s="11" t="s">
        <v>96</v>
      </c>
      <c r="E107" s="11" t="s">
        <v>336</v>
      </c>
      <c r="F107" s="11" t="s">
        <v>337</v>
      </c>
      <c r="G107" s="3">
        <v>400</v>
      </c>
      <c r="H107" s="3">
        <f>15*6+6*15+15</f>
        <v>195</v>
      </c>
      <c r="I107" s="3">
        <f>356-15*6-6*15-15</f>
        <v>161</v>
      </c>
    </row>
    <row r="108" spans="1:9">
      <c r="A108" s="3">
        <v>106</v>
      </c>
      <c r="B108" s="4" t="s">
        <v>308</v>
      </c>
      <c r="C108" s="4" t="s">
        <v>52</v>
      </c>
      <c r="D108" s="4" t="s">
        <v>53</v>
      </c>
      <c r="E108" s="4" t="s">
        <v>309</v>
      </c>
      <c r="F108" s="4" t="s">
        <v>308</v>
      </c>
      <c r="G108" s="3">
        <v>63</v>
      </c>
      <c r="H108" s="3">
        <v>56.1</v>
      </c>
      <c r="I108" s="3">
        <v>0</v>
      </c>
    </row>
    <row r="109" spans="1:9">
      <c r="A109" s="3">
        <v>107</v>
      </c>
      <c r="B109" s="4" t="s">
        <v>310</v>
      </c>
      <c r="C109" s="4" t="s">
        <v>111</v>
      </c>
      <c r="D109" s="4" t="s">
        <v>112</v>
      </c>
      <c r="E109" s="4" t="s">
        <v>311</v>
      </c>
      <c r="F109" s="4" t="s">
        <v>312</v>
      </c>
      <c r="G109" s="3">
        <v>25</v>
      </c>
      <c r="H109" s="3">
        <v>22.25</v>
      </c>
      <c r="I109" s="3">
        <v>0</v>
      </c>
    </row>
    <row r="110" spans="1:9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314</v>
      </c>
      <c r="F110" s="4" t="s">
        <v>313</v>
      </c>
      <c r="G110" s="3">
        <v>40</v>
      </c>
      <c r="H110" s="3">
        <v>35.6</v>
      </c>
      <c r="I110" s="3">
        <v>0</v>
      </c>
    </row>
    <row r="111" spans="1:9">
      <c r="A111" s="3">
        <v>109</v>
      </c>
      <c r="B111" s="4" t="s">
        <v>313</v>
      </c>
      <c r="C111" s="4" t="s">
        <v>111</v>
      </c>
      <c r="D111" s="4" t="s">
        <v>12</v>
      </c>
      <c r="E111" s="4" t="s">
        <v>315</v>
      </c>
      <c r="F111" s="4" t="s">
        <v>313</v>
      </c>
      <c r="G111" s="3">
        <v>40</v>
      </c>
      <c r="H111" s="3">
        <v>35.6</v>
      </c>
      <c r="I111" s="3">
        <v>0</v>
      </c>
    </row>
    <row r="112" spans="1:9">
      <c r="A112" s="3">
        <v>110</v>
      </c>
      <c r="B112" s="4" t="s">
        <v>316</v>
      </c>
      <c r="C112" s="4" t="s">
        <v>317</v>
      </c>
      <c r="D112" s="4" t="s">
        <v>318</v>
      </c>
      <c r="E112" s="4" t="s">
        <v>319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>
      <c r="A113" s="3">
        <v>111</v>
      </c>
      <c r="B113" s="4" t="s">
        <v>316</v>
      </c>
      <c r="C113" s="4" t="s">
        <v>317</v>
      </c>
      <c r="D113" s="4" t="s">
        <v>321</v>
      </c>
      <c r="E113" s="4" t="s">
        <v>319</v>
      </c>
      <c r="F113" s="4" t="s">
        <v>322</v>
      </c>
      <c r="G113" s="3">
        <v>630</v>
      </c>
      <c r="H113" s="3">
        <v>560.70000000000005</v>
      </c>
      <c r="I113" s="3">
        <v>0</v>
      </c>
    </row>
    <row r="114" spans="1:9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324</v>
      </c>
      <c r="F114" s="4" t="s">
        <v>325</v>
      </c>
      <c r="G114" s="3">
        <v>100</v>
      </c>
      <c r="H114" s="3">
        <v>89</v>
      </c>
      <c r="I114" s="3">
        <v>0</v>
      </c>
    </row>
    <row r="115" spans="1:9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326</v>
      </c>
      <c r="F115" s="4" t="s">
        <v>327</v>
      </c>
      <c r="G115" s="3">
        <v>400</v>
      </c>
      <c r="H115" s="3">
        <v>356</v>
      </c>
      <c r="I115" s="3">
        <v>0</v>
      </c>
    </row>
    <row r="116" spans="1:9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  <row r="119" spans="1:9">
      <c r="A119" s="3">
        <v>117</v>
      </c>
      <c r="B119" s="4" t="s">
        <v>316</v>
      </c>
      <c r="C119" s="4" t="s">
        <v>317</v>
      </c>
      <c r="D119" s="4" t="s">
        <v>323</v>
      </c>
      <c r="E119" s="4" t="s">
        <v>334</v>
      </c>
      <c r="F119" s="4" t="s">
        <v>335</v>
      </c>
      <c r="G119" s="3">
        <v>100</v>
      </c>
      <c r="H119" s="3">
        <v>89</v>
      </c>
      <c r="I119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 2018</vt:lpstr>
      <vt:lpstr>полгода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2018-07-03T04:45:32Z</dcterms:modified>
</cp:coreProperties>
</file>