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esktop\ТРСК\ЕИАС\"/>
    </mc:Choice>
  </mc:AlternateContent>
  <bookViews>
    <workbookView xWindow="11610" yWindow="-15" windowWidth="11445" windowHeight="9690" firstSheet="1" activeTab="1"/>
  </bookViews>
  <sheets>
    <sheet name="2014" sheetId="1" state="hidden" r:id="rId1"/>
    <sheet name="2017" sheetId="2" r:id="rId2"/>
  </sheets>
  <externalReferences>
    <externalReference r:id="rId3"/>
  </externalReferences>
  <definedNames>
    <definedName name="_xlnm.Print_Area" localSheetId="0">'2014'!$A$1:$N$13</definedName>
    <definedName name="_xlnm.Print_Area" localSheetId="1">'2017'!$A$1:$N$17</definedName>
  </definedNames>
  <calcPr calcId="162913"/>
</workbook>
</file>

<file path=xl/calcChain.xml><?xml version="1.0" encoding="utf-8"?>
<calcChain xmlns="http://schemas.openxmlformats.org/spreadsheetml/2006/main">
  <c r="N6" i="2" l="1"/>
  <c r="P22" i="2" l="1"/>
  <c r="F22" i="2"/>
  <c r="G22" i="2"/>
  <c r="H22" i="2"/>
  <c r="I22" i="2"/>
  <c r="J22" i="2"/>
  <c r="K22" i="2"/>
  <c r="L22" i="2"/>
  <c r="M22" i="2"/>
  <c r="N22" i="2"/>
  <c r="O22" i="2"/>
  <c r="E22" i="2"/>
  <c r="F21" i="2"/>
  <c r="G21" i="2"/>
  <c r="H21" i="2"/>
  <c r="I21" i="2"/>
  <c r="J21" i="2"/>
  <c r="K21" i="2"/>
  <c r="L21" i="2"/>
  <c r="M21" i="2"/>
  <c r="N21" i="2"/>
  <c r="O21" i="2"/>
  <c r="P21" i="2"/>
  <c r="P23" i="2" s="1"/>
  <c r="E21" i="2"/>
  <c r="E23" i="2" s="1"/>
  <c r="O23" i="2" l="1"/>
  <c r="M23" i="2"/>
  <c r="K23" i="2"/>
  <c r="I23" i="2"/>
  <c r="G23" i="2"/>
  <c r="N23" i="2"/>
  <c r="L23" i="2"/>
  <c r="J23" i="2"/>
  <c r="H23" i="2"/>
  <c r="F23" i="2"/>
  <c r="M8" i="1" l="1"/>
  <c r="M7" i="1" s="1"/>
  <c r="L8" i="1"/>
  <c r="L7" i="1" s="1"/>
  <c r="K8" i="1"/>
  <c r="J8" i="1"/>
  <c r="I8" i="1"/>
  <c r="I7" i="1" s="1"/>
  <c r="H8" i="1"/>
  <c r="H7" i="1" s="1"/>
  <c r="G8" i="1"/>
  <c r="G7" i="1" s="1"/>
  <c r="F8" i="1"/>
  <c r="F7" i="1" s="1"/>
  <c r="E8" i="1"/>
  <c r="D8" i="1"/>
  <c r="D7" i="1" s="1"/>
  <c r="E7" i="1"/>
  <c r="J7" i="1"/>
  <c r="K7" i="1"/>
  <c r="C7" i="1"/>
  <c r="C8" i="1"/>
  <c r="B7" i="1"/>
  <c r="B8" i="1"/>
  <c r="N6" i="1" l="1"/>
  <c r="N8" i="1" l="1"/>
</calcChain>
</file>

<file path=xl/sharedStrings.xml><?xml version="1.0" encoding="utf-8"?>
<sst xmlns="http://schemas.openxmlformats.org/spreadsheetml/2006/main" count="48" uniqueCount="32">
  <si>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</si>
  <si>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</si>
  <si>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</si>
  <si>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</si>
  <si>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</si>
  <si>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</si>
  <si>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</si>
  <si>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апрель</t>
  </si>
  <si>
    <t>май</t>
  </si>
  <si>
    <t>июнь</t>
  </si>
  <si>
    <t>февраль</t>
  </si>
  <si>
    <t>март</t>
  </si>
  <si>
    <t>январь</t>
  </si>
  <si>
    <t>Кол-во потерь в тыс. кВт*ч</t>
  </si>
  <si>
    <t>Сумма, тыс. руб (без НДС)</t>
  </si>
  <si>
    <t>Стоимость 1 кВт (без НДС)</t>
  </si>
  <si>
    <t xml:space="preserve">                 МУП ТРСК "Новокузнецкого района" приобретает объем электрической энергии, необходимый для компенсации потерь в принадлежащих Обществу сетях, у гарантирующего поставщика электрической энергии ОАО "Кузбассэнергосбыт" по договору №4550 от 01.10.2012 г. Стоимость электрической энергии (мощности), приобретаемой сетевой организацией у гарантирующего поставщика на розничном рынке в целях компенсации потерь электрической энергии в принадлежащих Обществу сетях определяется в соответствии с Постановлением Правительства от 04.05.2012г. № 442 "О функционировании розничных рынков электрической энергии, полном и (или) частичном ограничении режима потребления электрической энергии".
</t>
  </si>
  <si>
    <t>Объем закупки МУП "ТРСК Новокузнецкого района" электрической энергии для компенсации потерь в сетях и ее стоимость за 2014 год</t>
  </si>
  <si>
    <t xml:space="preserve">                 МУП ТРСК "Новокузнецкого района" приобретает объем электрической энергии, необходимый для компенсации потерь в принадлежащих Организации сетях, у гарантирующего поставщика электрической энергии ПАО "Кузбассэнергосбыт" по договору №210027 от 21.11.2014 г. Стоимость электрической энергии (мощности), приобретаемой сетевой организацией у гарантирующего поставщика на розничном рынке в целях компенсации потерь электрической энергии в принадлежащих Обществу сетях определяется в соответствии с Постановлением Правительства от 04.05.2012г. № 442 "О функционировании розничных рынков электрической энергии, полном и (или) частичном ограничении режима потребления электрической энергии".
</t>
  </si>
  <si>
    <t>Объем закупки МУП "ТРСК Новокузнецкого района" электрической энергии для компенсации потерь в сетях и ее стоимость за 2018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</si>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</sst>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0000\ _₽_-;\-* #,##0.000000000\ _₽_-;_-* &quot;-&quot;??\ _₽_-;_-@_-"/>
    <numFmt numFmtId="167" formatCode="_-* #,##0.000000000\ _₽_-;\-* #,##0.000000000\ _₽_-;_-* &quot;-&quot;?????????\ _₽_-;_-@_-"/>
    <numFmt numFmtId="170" formatCode="_-* #,##0.000\ _₽_-;\-* #,##0.000\ _₽_-;_-* &quot;-&quot;\ _₽_-;_-@_-"/>
    <numFmt numFmtId="182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164" fontId="1" fillId="0" borderId="1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2" fillId="0" borderId="3" xfId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4" fontId="2" fillId="0" borderId="5" xfId="1" applyFont="1" applyBorder="1" applyAlignment="1">
      <alignment vertical="center"/>
    </xf>
    <xf numFmtId="164" fontId="2" fillId="0" borderId="6" xfId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165" fontId="2" fillId="0" borderId="9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1" fontId="6" fillId="0" borderId="0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43" fontId="0" fillId="0" borderId="0" xfId="0" applyNumberFormat="1" applyBorder="1"/>
    <xf numFmtId="0" fontId="0" fillId="0" borderId="0" xfId="0" applyBorder="1"/>
    <xf numFmtId="0" fontId="6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13" xfId="0" applyFont="1" applyFill="1" applyBorder="1" applyAlignment="1">
      <alignment horizontal="left" vertical="center"/>
    </xf>
    <xf numFmtId="41" fontId="5" fillId="0" borderId="13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41" fontId="5" fillId="0" borderId="14" xfId="0" applyNumberFormat="1" applyFont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70" fontId="0" fillId="0" borderId="1" xfId="0" applyNumberFormat="1" applyBorder="1"/>
    <xf numFmtId="43" fontId="0" fillId="0" borderId="1" xfId="0" applyNumberFormat="1" applyBorder="1"/>
    <xf numFmtId="182" fontId="0" fillId="0" borderId="1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76;&#1077;&#1078;&#1076;&#1072;/Downloads/&#1055;&#1086;&#1090;&#1077;&#1088;&#1080;_1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</sheetNames>
    <sheetDataSet>
      <sheetData sheetId="0" refreshError="1">
        <row r="2">
          <cell r="F2">
            <v>3662717.81</v>
          </cell>
        </row>
        <row r="3">
          <cell r="F3">
            <v>3036085.29</v>
          </cell>
        </row>
        <row r="4">
          <cell r="F4">
            <v>2851258.22</v>
          </cell>
        </row>
        <row r="5">
          <cell r="F5">
            <v>1977544.2</v>
          </cell>
        </row>
        <row r="6">
          <cell r="F6">
            <v>1668177.65</v>
          </cell>
        </row>
        <row r="7">
          <cell r="F7">
            <v>1678871.95</v>
          </cell>
        </row>
        <row r="8">
          <cell r="F8">
            <v>242310.6</v>
          </cell>
        </row>
        <row r="9">
          <cell r="F9">
            <v>894404.34</v>
          </cell>
        </row>
        <row r="10">
          <cell r="F10">
            <v>2275039.27</v>
          </cell>
        </row>
        <row r="11">
          <cell r="F11">
            <v>2575662.13</v>
          </cell>
        </row>
        <row r="12">
          <cell r="F12">
            <v>3406256.39</v>
          </cell>
        </row>
        <row r="13">
          <cell r="F13">
            <v>3697489.2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view="pageBreakPreview" zoomScale="80" zoomScaleNormal="100" zoomScaleSheetLayoutView="80" workbookViewId="0">
      <selection activeCell="B8" sqref="B8"/>
    </sheetView>
  </sheetViews>
  <sheetFormatPr defaultRowHeight="15" x14ac:dyDescent="0.25"/>
  <cols>
    <col min="1" max="1" width="29.5703125" customWidth="1"/>
    <col min="2" max="7" width="15.5703125" customWidth="1"/>
    <col min="8" max="14" width="15.5703125" style="3" customWidth="1"/>
  </cols>
  <sheetData>
    <row r="2" spans="1:15" ht="18.600000000000001" customHeight="1" x14ac:dyDescent="0.3">
      <c r="A2" s="4"/>
      <c r="B2" s="4"/>
      <c r="C2" s="28" t="s">
        <v>17</v>
      </c>
      <c r="D2" s="28"/>
      <c r="E2" s="28"/>
      <c r="F2" s="28"/>
      <c r="G2" s="28"/>
      <c r="H2" s="28"/>
      <c r="I2" s="28"/>
      <c r="J2" s="2"/>
      <c r="K2" s="2"/>
      <c r="L2" s="2"/>
      <c r="M2" s="2"/>
      <c r="N2" s="2"/>
      <c r="O2" s="2"/>
    </row>
    <row r="3" spans="1:15" ht="26.25" customHeight="1" x14ac:dyDescent="0.3">
      <c r="A3" s="4"/>
      <c r="B3" s="4"/>
      <c r="C3" s="28"/>
      <c r="D3" s="28"/>
      <c r="E3" s="28"/>
      <c r="F3" s="28"/>
      <c r="G3" s="28"/>
      <c r="H3" s="28"/>
      <c r="I3" s="28"/>
      <c r="J3" s="2"/>
      <c r="K3" s="2"/>
      <c r="L3" s="2"/>
      <c r="M3" s="2"/>
      <c r="N3" s="2"/>
      <c r="O3" s="2"/>
    </row>
    <row r="4" spans="1:15" ht="16.5" thickBot="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15" s="5" customFormat="1" ht="27.75" customHeight="1" thickBot="1" x14ac:dyDescent="0.3">
      <c r="A5" s="15"/>
      <c r="B5" s="16" t="s">
        <v>12</v>
      </c>
      <c r="C5" s="16" t="s">
        <v>10</v>
      </c>
      <c r="D5" s="16" t="s">
        <v>11</v>
      </c>
      <c r="E5" s="16" t="s">
        <v>7</v>
      </c>
      <c r="F5" s="16" t="s">
        <v>8</v>
      </c>
      <c r="G5" s="16" t="s">
        <v>9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  <c r="N5" s="17" t="s">
        <v>6</v>
      </c>
    </row>
    <row r="6" spans="1:15" s="5" customFormat="1" ht="27.75" customHeight="1" x14ac:dyDescent="0.25">
      <c r="A6" s="12" t="s">
        <v>13</v>
      </c>
      <c r="B6" s="13">
        <v>2442.3431278594026</v>
      </c>
      <c r="C6" s="13">
        <v>2418.2820292895976</v>
      </c>
      <c r="D6" s="13">
        <v>2216.6206522331004</v>
      </c>
      <c r="E6" s="13">
        <v>1482.7166699999998</v>
      </c>
      <c r="F6" s="13">
        <v>1437.2639999999988</v>
      </c>
      <c r="G6" s="13">
        <v>1248.8339999999998</v>
      </c>
      <c r="H6" s="13">
        <v>189.97999999999956</v>
      </c>
      <c r="I6" s="13">
        <v>600.30199999999968</v>
      </c>
      <c r="J6" s="13">
        <v>1384.143</v>
      </c>
      <c r="K6" s="13">
        <v>1521.2169999999987</v>
      </c>
      <c r="L6" s="13">
        <v>1812.5370000000012</v>
      </c>
      <c r="M6" s="13">
        <v>2227.7839999999997</v>
      </c>
      <c r="N6" s="14">
        <f>SUM(B6:M6)</f>
        <v>18982.0234793821</v>
      </c>
    </row>
    <row r="7" spans="1:15" s="5" customFormat="1" ht="27.75" customHeight="1" x14ac:dyDescent="0.25">
      <c r="A7" s="7" t="s">
        <v>15</v>
      </c>
      <c r="B7" s="6">
        <f>B8/B6</f>
        <v>1.2709099342598531</v>
      </c>
      <c r="C7" s="6">
        <f t="shared" ref="C7" si="0">C8/C6</f>
        <v>1.0639592919396006</v>
      </c>
      <c r="D7" s="6">
        <f t="shared" ref="D7" si="1">D8/D6</f>
        <v>1.0900920385224437</v>
      </c>
      <c r="E7" s="6">
        <f t="shared" ref="E7" si="2">E8/E6</f>
        <v>1.130279944349879</v>
      </c>
      <c r="F7" s="6">
        <f t="shared" ref="F7" si="3">F8/F6</f>
        <v>0.9836118297552553</v>
      </c>
      <c r="G7" s="6">
        <f t="shared" ref="G7" si="4">G8/G6</f>
        <v>1.1392809924962413</v>
      </c>
      <c r="H7" s="6">
        <f t="shared" ref="H7" si="5">H8/H6</f>
        <v>1.0808925471191462</v>
      </c>
      <c r="I7" s="6">
        <f t="shared" ref="I7" si="6">I8/I6</f>
        <v>1.262647433560137</v>
      </c>
      <c r="J7" s="6">
        <f t="shared" ref="J7" si="7">J8/J6</f>
        <v>1.3929192152515546</v>
      </c>
      <c r="K7" s="6">
        <f t="shared" ref="K7" si="8">K8/K6</f>
        <v>1.4348804391149681</v>
      </c>
      <c r="L7" s="6">
        <f t="shared" ref="L7" si="9">L8/L6</f>
        <v>1.5926063620368118</v>
      </c>
      <c r="M7" s="6">
        <f t="shared" ref="M7" si="10">M8/M6</f>
        <v>1.4065391544821284</v>
      </c>
      <c r="N7" s="8"/>
    </row>
    <row r="8" spans="1:15" s="5" customFormat="1" ht="27.75" customHeight="1" thickBot="1" x14ac:dyDescent="0.3">
      <c r="A8" s="9" t="s">
        <v>14</v>
      </c>
      <c r="B8" s="10">
        <f>'[1]2014'!$F$2/1000/1.18</f>
        <v>3103.9981440677971</v>
      </c>
      <c r="C8" s="10">
        <f>'[1]2014'!$F$3/1000/1.18</f>
        <v>2572.9536355932205</v>
      </c>
      <c r="D8" s="10">
        <f>'[1]2014'!$F$4/1000/1.18</f>
        <v>2416.3205254237291</v>
      </c>
      <c r="E8" s="10">
        <f>'[1]2014'!$F$5/1000/1.18</f>
        <v>1675.8849152542375</v>
      </c>
      <c r="F8" s="10">
        <f>'[1]2014'!$F$6/1000/1.18</f>
        <v>1413.709872881356</v>
      </c>
      <c r="G8" s="10">
        <f>'[1]2014'!$F$7/1000/1.18</f>
        <v>1422.7728389830509</v>
      </c>
      <c r="H8" s="10">
        <f>'[1]2014'!$F$8/1000/1.18</f>
        <v>205.34796610169491</v>
      </c>
      <c r="I8" s="10">
        <f>'[1]2014'!$F$9/1000/1.18</f>
        <v>757.9697796610169</v>
      </c>
      <c r="J8" s="10">
        <f>'[1]2014'!$F$10/1000/1.18</f>
        <v>1927.9993813559324</v>
      </c>
      <c r="K8" s="10">
        <f>'[1]2014'!$F$11/1000/1.18</f>
        <v>2182.7645169491525</v>
      </c>
      <c r="L8" s="10">
        <f>'[1]2014'!$F$12/1000/1.18</f>
        <v>2886.6579576271188</v>
      </c>
      <c r="M8" s="10">
        <f>'[1]2014'!$F$13/1000/1.18</f>
        <v>3133.4654237288137</v>
      </c>
      <c r="N8" s="11">
        <f>SUM(B8:M8)</f>
        <v>23699.844957627116</v>
      </c>
    </row>
    <row r="11" spans="1:15" x14ac:dyDescent="0.25">
      <c r="A11" s="29" t="s">
        <v>16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5" ht="25.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5" ht="43.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</sheetData>
  <sheetProtection password="CC21" sheet="1" objects="1" scenarios="1"/>
  <mergeCells count="2">
    <mergeCell ref="C2:I3"/>
    <mergeCell ref="A11:N13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3"/>
  <sheetViews>
    <sheetView tabSelected="1" view="pageBreakPreview" zoomScaleNormal="100" zoomScaleSheetLayoutView="100" workbookViewId="0">
      <selection activeCell="A11" sqref="A11:N13"/>
    </sheetView>
  </sheetViews>
  <sheetFormatPr defaultRowHeight="15" x14ac:dyDescent="0.25"/>
  <cols>
    <col min="1" max="1" width="32.42578125" customWidth="1"/>
    <col min="2" max="7" width="15.5703125" customWidth="1"/>
    <col min="8" max="13" width="15.5703125" style="3" customWidth="1"/>
    <col min="14" max="14" width="17.42578125" style="3" customWidth="1"/>
    <col min="15" max="18" width="17.42578125" customWidth="1"/>
    <col min="19" max="19" width="20.140625" customWidth="1"/>
    <col min="20" max="31" width="23.140625" customWidth="1"/>
  </cols>
  <sheetData>
    <row r="2" spans="1:37" ht="18.600000000000001" customHeight="1" x14ac:dyDescent="0.3">
      <c r="A2" s="4"/>
      <c r="B2" s="4"/>
      <c r="C2" s="28" t="s">
        <v>19</v>
      </c>
      <c r="D2" s="28"/>
      <c r="E2" s="28"/>
      <c r="F2" s="28"/>
      <c r="G2" s="28"/>
      <c r="H2" s="28"/>
      <c r="I2" s="28"/>
      <c r="J2" s="2"/>
      <c r="K2" s="2"/>
      <c r="L2" s="2"/>
      <c r="M2" s="2"/>
      <c r="N2" s="2"/>
      <c r="O2" s="2"/>
    </row>
    <row r="3" spans="1:37" ht="26.25" customHeight="1" x14ac:dyDescent="0.3">
      <c r="A3" s="4"/>
      <c r="B3" s="4"/>
      <c r="C3" s="28"/>
      <c r="D3" s="28"/>
      <c r="E3" s="28"/>
      <c r="F3" s="28"/>
      <c r="G3" s="28"/>
      <c r="H3" s="28"/>
      <c r="I3" s="28"/>
      <c r="J3" s="2"/>
      <c r="K3" s="2"/>
      <c r="L3" s="2"/>
      <c r="M3" s="2"/>
      <c r="N3" s="2"/>
      <c r="O3" s="2"/>
    </row>
    <row r="4" spans="1:37" ht="16.5" thickBot="1" x14ac:dyDescent="0.3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</row>
    <row r="5" spans="1:37" s="5" customFormat="1" ht="27.75" customHeight="1" thickBot="1" x14ac:dyDescent="0.3">
      <c r="A5" s="15"/>
      <c r="B5" s="16" t="s">
        <v>12</v>
      </c>
      <c r="C5" s="16" t="s">
        <v>10</v>
      </c>
      <c r="D5" s="16" t="s">
        <v>11</v>
      </c>
      <c r="E5" s="16" t="s">
        <v>7</v>
      </c>
      <c r="F5" s="16" t="s">
        <v>8</v>
      </c>
      <c r="G5" s="16" t="s">
        <v>9</v>
      </c>
      <c r="H5" s="16" t="s">
        <v>0</v>
      </c>
      <c r="I5" s="16" t="s">
        <v>1</v>
      </c>
      <c r="J5" s="16" t="s">
        <v>2</v>
      </c>
      <c r="K5" s="16" t="s">
        <v>3</v>
      </c>
      <c r="L5" s="16" t="s">
        <v>4</v>
      </c>
      <c r="M5" s="16" t="s">
        <v>5</v>
      </c>
      <c r="N5" s="17" t="s">
        <v>6</v>
      </c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5" customFormat="1" ht="27.75" customHeight="1" x14ac:dyDescent="0.25">
      <c r="A6" s="12" t="s">
        <v>13</v>
      </c>
      <c r="B6" s="13">
        <v>1872.05</v>
      </c>
      <c r="C6" s="13">
        <v>616.26499999999999</v>
      </c>
      <c r="D6" s="13">
        <v>1357.154</v>
      </c>
      <c r="E6" s="13">
        <v>769.37099999999998</v>
      </c>
      <c r="F6" s="13">
        <v>881.48699999999997</v>
      </c>
      <c r="G6" s="13">
        <v>85.674999999999997</v>
      </c>
      <c r="H6" s="13">
        <v>440.05399999999997</v>
      </c>
      <c r="I6" s="13">
        <v>392.99900000000002</v>
      </c>
      <c r="J6" s="13">
        <v>571.80799999999999</v>
      </c>
      <c r="K6" s="13">
        <v>898.24099999999999</v>
      </c>
      <c r="L6" s="13">
        <v>1142.914</v>
      </c>
      <c r="M6" s="13">
        <v>1495.8579999999999</v>
      </c>
      <c r="N6" s="14">
        <f>SUM(B6:M6)</f>
        <v>10523.876</v>
      </c>
      <c r="S6" s="21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0"/>
      <c r="AG6" s="20"/>
      <c r="AH6" s="20"/>
      <c r="AI6" s="20"/>
      <c r="AJ6" s="20"/>
      <c r="AK6" s="20"/>
    </row>
    <row r="7" spans="1:37" s="5" customFormat="1" ht="27.75" customHeight="1" x14ac:dyDescent="0.25">
      <c r="A7" s="7" t="s">
        <v>15</v>
      </c>
      <c r="B7" s="6">
        <v>2.2516599990000001</v>
      </c>
      <c r="C7" s="6">
        <v>2.4536100049999998</v>
      </c>
      <c r="D7" s="6">
        <v>2.2186800020000002</v>
      </c>
      <c r="E7" s="6">
        <v>2.2169899960000001</v>
      </c>
      <c r="F7" s="6">
        <v>2.062789956</v>
      </c>
      <c r="G7" s="6">
        <v>2.0510000580000001</v>
      </c>
      <c r="H7" s="6">
        <v>1.8789099970000001</v>
      </c>
      <c r="I7" s="6">
        <v>1.8985599959999999</v>
      </c>
      <c r="J7" s="6">
        <v>2.3436856430000002</v>
      </c>
      <c r="K7" s="6">
        <v>2.276580005</v>
      </c>
      <c r="L7" s="6">
        <v>2.3779400019999999</v>
      </c>
      <c r="M7" s="6">
        <v>2.132963283</v>
      </c>
      <c r="N7" s="8"/>
      <c r="S7" s="2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0"/>
      <c r="AG7" s="20"/>
      <c r="AH7" s="20"/>
      <c r="AI7" s="20"/>
      <c r="AJ7" s="20"/>
      <c r="AK7" s="20"/>
    </row>
    <row r="8" spans="1:37" s="5" customFormat="1" ht="27.75" customHeight="1" thickBot="1" x14ac:dyDescent="0.3">
      <c r="A8" s="9" t="s">
        <v>14</v>
      </c>
      <c r="B8" s="18">
        <v>4215.2201011279503</v>
      </c>
      <c r="C8" s="18">
        <v>1512.073969731325</v>
      </c>
      <c r="D8" s="18">
        <v>3011.0904394343083</v>
      </c>
      <c r="E8" s="18">
        <v>1705.6878102125161</v>
      </c>
      <c r="F8" s="18">
        <v>1818.3225299445719</v>
      </c>
      <c r="G8" s="18">
        <v>175.71942996915001</v>
      </c>
      <c r="H8" s="18">
        <v>826.82185981983798</v>
      </c>
      <c r="I8" s="18">
        <v>746.13217986800396</v>
      </c>
      <c r="J8" s="18">
        <v>1340.138200152544</v>
      </c>
      <c r="K8" s="18">
        <v>2044.917500271205</v>
      </c>
      <c r="L8" s="18">
        <v>2717.7809194458277</v>
      </c>
      <c r="M8" s="18">
        <v>3190.6101905818141</v>
      </c>
      <c r="N8" s="19">
        <v>23200.842807712768</v>
      </c>
      <c r="S8" s="21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0"/>
      <c r="AG8" s="20"/>
      <c r="AH8" s="20"/>
      <c r="AI8" s="20"/>
      <c r="AJ8" s="20"/>
      <c r="AK8" s="20"/>
    </row>
    <row r="9" spans="1:37" ht="18.75" x14ac:dyDescent="0.25">
      <c r="S9" s="21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6"/>
      <c r="AG9" s="26"/>
      <c r="AH9" s="26"/>
      <c r="AI9" s="26"/>
      <c r="AJ9" s="26"/>
      <c r="AK9" s="26"/>
    </row>
    <row r="10" spans="1:37" ht="18.75" x14ac:dyDescent="0.25">
      <c r="S10" s="21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</row>
    <row r="11" spans="1:37" ht="27.75" customHeight="1" x14ac:dyDescent="0.25">
      <c r="A11" s="29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S11" s="21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</row>
    <row r="12" spans="1:37" ht="27.7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S12" s="21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</row>
    <row r="13" spans="1:37" ht="27.7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S13" s="21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</row>
    <row r="14" spans="1:37" ht="18.75" x14ac:dyDescent="0.25">
      <c r="S14" s="21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</row>
    <row r="15" spans="1:37" ht="18.75" x14ac:dyDescent="0.25"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</row>
    <row r="16" spans="1:37" ht="18.75" x14ac:dyDescent="0.25">
      <c r="S16" s="21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</row>
    <row r="17" spans="1:37" ht="18.75" x14ac:dyDescent="0.25">
      <c r="S17" s="21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</row>
    <row r="18" spans="1:37" ht="18.75" x14ac:dyDescent="0.3">
      <c r="S18" s="27"/>
      <c r="T18" s="27"/>
      <c r="U18" s="27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</row>
    <row r="19" spans="1:37" x14ac:dyDescent="0.25">
      <c r="M19"/>
      <c r="N19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</row>
    <row r="20" spans="1:37" x14ac:dyDescent="0.25">
      <c r="M20"/>
      <c r="N20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</row>
    <row r="21" spans="1:37" hidden="1" x14ac:dyDescent="0.25">
      <c r="A21" s="31" t="s">
        <v>20</v>
      </c>
      <c r="B21" s="32">
        <v>1872050</v>
      </c>
      <c r="C21" s="33">
        <v>2.2516599990000001</v>
      </c>
      <c r="E21" s="40">
        <f>B21/1000</f>
        <v>1872.05</v>
      </c>
      <c r="F21" s="40">
        <f>B22/1000</f>
        <v>616.26499999999999</v>
      </c>
      <c r="G21" s="40">
        <f>B23/1000</f>
        <v>1357.154</v>
      </c>
      <c r="H21" s="40">
        <f>B24/1000</f>
        <v>769.37099999999998</v>
      </c>
      <c r="I21" s="40">
        <f>B25/1000</f>
        <v>881.48699999999997</v>
      </c>
      <c r="J21" s="40">
        <f>B26/1000</f>
        <v>85.674999999999997</v>
      </c>
      <c r="K21" s="40">
        <f>B27/1000</f>
        <v>440.05399999999997</v>
      </c>
      <c r="L21" s="40">
        <f>B28/1000</f>
        <v>392.99900000000002</v>
      </c>
      <c r="M21" s="40">
        <f>B29/1000</f>
        <v>571.80799999999999</v>
      </c>
      <c r="N21" s="40">
        <f>B30/1000</f>
        <v>898.24099999999999</v>
      </c>
      <c r="O21" s="40">
        <f>B31/1000</f>
        <v>1142.914</v>
      </c>
      <c r="P21" s="40">
        <f>B32/1000</f>
        <v>1495.8579999999999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7" hidden="1" x14ac:dyDescent="0.25">
      <c r="A22" s="34" t="s">
        <v>21</v>
      </c>
      <c r="B22" s="35">
        <v>616265</v>
      </c>
      <c r="C22" s="36">
        <v>2.4536100049999998</v>
      </c>
      <c r="E22" s="41">
        <f>C21</f>
        <v>2.2516599990000001</v>
      </c>
      <c r="F22" s="41">
        <f>C22</f>
        <v>2.4536100049999998</v>
      </c>
      <c r="G22" s="41">
        <f>C23</f>
        <v>2.2186800020000002</v>
      </c>
      <c r="H22" s="41">
        <f>C24</f>
        <v>2.2169899960000001</v>
      </c>
      <c r="I22" s="41">
        <f>C25</f>
        <v>2.062789956</v>
      </c>
      <c r="J22" s="41">
        <f>C26</f>
        <v>2.0510000580000001</v>
      </c>
      <c r="K22" s="41">
        <f>C27</f>
        <v>1.8789099970000001</v>
      </c>
      <c r="L22" s="41">
        <f>C28</f>
        <v>1.8985599959999999</v>
      </c>
      <c r="M22" s="41">
        <f>C29</f>
        <v>2.3436856430000002</v>
      </c>
      <c r="N22" s="41">
        <f>C30</f>
        <v>2.276580005</v>
      </c>
      <c r="O22" s="41">
        <f>C31</f>
        <v>2.3779400019999999</v>
      </c>
      <c r="P22" s="41">
        <f>C32</f>
        <v>2.132963283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7" hidden="1" x14ac:dyDescent="0.25">
      <c r="A23" s="34" t="s">
        <v>22</v>
      </c>
      <c r="B23" s="35">
        <v>1357154</v>
      </c>
      <c r="C23" s="36">
        <v>2.2186800020000002</v>
      </c>
      <c r="E23" s="42">
        <f>E21*E22</f>
        <v>4215.2201011279503</v>
      </c>
      <c r="F23" s="42">
        <f t="shared" ref="F23:P23" si="0">F21*F22</f>
        <v>1512.073969731325</v>
      </c>
      <c r="G23" s="42">
        <f t="shared" si="0"/>
        <v>3011.0904394343083</v>
      </c>
      <c r="H23" s="42">
        <f t="shared" si="0"/>
        <v>1705.6878102125161</v>
      </c>
      <c r="I23" s="42">
        <f t="shared" si="0"/>
        <v>1818.3225299445719</v>
      </c>
      <c r="J23" s="42">
        <f t="shared" si="0"/>
        <v>175.71942996915001</v>
      </c>
      <c r="K23" s="42">
        <f t="shared" si="0"/>
        <v>826.82185981983798</v>
      </c>
      <c r="L23" s="42">
        <f t="shared" si="0"/>
        <v>746.13217986800396</v>
      </c>
      <c r="M23" s="42">
        <f t="shared" si="0"/>
        <v>1340.138200152544</v>
      </c>
      <c r="N23" s="42">
        <f t="shared" si="0"/>
        <v>2044.917500271205</v>
      </c>
      <c r="O23" s="42">
        <f t="shared" si="0"/>
        <v>2717.7809194458277</v>
      </c>
      <c r="P23" s="42">
        <f t="shared" si="0"/>
        <v>3190.6101905818141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7" hidden="1" x14ac:dyDescent="0.25">
      <c r="A24" s="34" t="s">
        <v>23</v>
      </c>
      <c r="B24" s="35">
        <v>769371</v>
      </c>
      <c r="C24" s="36">
        <v>2.2169899960000001</v>
      </c>
      <c r="M24"/>
      <c r="N24"/>
    </row>
    <row r="25" spans="1:37" hidden="1" x14ac:dyDescent="0.25">
      <c r="A25" s="34" t="s">
        <v>24</v>
      </c>
      <c r="B25" s="35">
        <v>881487</v>
      </c>
      <c r="C25" s="36">
        <v>2.062789956</v>
      </c>
      <c r="M25"/>
      <c r="N25"/>
    </row>
    <row r="26" spans="1:37" hidden="1" x14ac:dyDescent="0.25">
      <c r="A26" s="34" t="s">
        <v>25</v>
      </c>
      <c r="B26" s="35">
        <v>85675</v>
      </c>
      <c r="C26" s="36">
        <v>2.0510000580000001</v>
      </c>
      <c r="M26"/>
      <c r="N26"/>
    </row>
    <row r="27" spans="1:37" hidden="1" x14ac:dyDescent="0.25">
      <c r="A27" s="34" t="s">
        <v>26</v>
      </c>
      <c r="B27" s="35">
        <v>440054</v>
      </c>
      <c r="C27" s="36">
        <v>1.8789099970000001</v>
      </c>
      <c r="M27"/>
      <c r="N27"/>
    </row>
    <row r="28" spans="1:37" hidden="1" x14ac:dyDescent="0.25">
      <c r="A28" s="34" t="s">
        <v>27</v>
      </c>
      <c r="B28" s="35">
        <v>392999</v>
      </c>
      <c r="C28" s="36">
        <v>1.8985599959999999</v>
      </c>
      <c r="M28"/>
      <c r="N28"/>
    </row>
    <row r="29" spans="1:37" hidden="1" x14ac:dyDescent="0.25">
      <c r="A29" s="34" t="s">
        <v>28</v>
      </c>
      <c r="B29" s="35">
        <v>571808</v>
      </c>
      <c r="C29" s="36">
        <v>2.3436856430000002</v>
      </c>
      <c r="M29"/>
      <c r="N29"/>
    </row>
    <row r="30" spans="1:37" hidden="1" x14ac:dyDescent="0.25">
      <c r="A30" s="34" t="s">
        <v>29</v>
      </c>
      <c r="B30" s="35">
        <v>898241</v>
      </c>
      <c r="C30" s="36">
        <v>2.276580005</v>
      </c>
      <c r="M30"/>
      <c r="N30"/>
    </row>
    <row r="31" spans="1:37" hidden="1" x14ac:dyDescent="0.25">
      <c r="A31" s="34" t="s">
        <v>30</v>
      </c>
      <c r="B31" s="35">
        <v>1142914</v>
      </c>
      <c r="C31" s="36">
        <v>2.3779400019999999</v>
      </c>
      <c r="M31"/>
      <c r="N31"/>
    </row>
    <row r="32" spans="1:37" hidden="1" x14ac:dyDescent="0.25">
      <c r="A32" s="37" t="s">
        <v>31</v>
      </c>
      <c r="B32" s="38">
        <v>1495858</v>
      </c>
      <c r="C32" s="39">
        <v>2.132963283</v>
      </c>
      <c r="M32"/>
      <c r="N32"/>
    </row>
    <row r="33" spans="13:14" hidden="1" x14ac:dyDescent="0.25">
      <c r="M33"/>
      <c r="N33"/>
    </row>
  </sheetData>
  <mergeCells count="2">
    <mergeCell ref="C2:I3"/>
    <mergeCell ref="A11:N1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</vt:lpstr>
      <vt:lpstr>2017</vt:lpstr>
      <vt:lpstr>'2014'!Область_печати</vt:lpstr>
      <vt:lpstr>'2017'!Область_печати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cp:lastPrinted>2016-03-23T09:36:29Z</cp:lastPrinted>
  <dcterms:created xsi:type="dcterms:W3CDTF">2013-02-28T12:20:57Z</dcterms:created>
  <dcterms:modified xsi:type="dcterms:W3CDTF">2019-01-18T09:16:08Z</dcterms:modified>
</cp:coreProperties>
</file>