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8" windowWidth="14808" windowHeight="8016"/>
  </bookViews>
  <sheets>
    <sheet name="1 кв. 2021" sheetId="7" r:id="rId1"/>
    <sheet name="2 кв. 2021" sheetId="8" r:id="rId2"/>
    <sheet name="3 кв. 2021" sheetId="9" r:id="rId3"/>
    <sheet name="4 кв. 2021" sheetId="10" r:id="rId4"/>
  </sheets>
  <calcPr calcId="125725"/>
</workbook>
</file>

<file path=xl/calcChain.xml><?xml version="1.0" encoding="utf-8"?>
<calcChain xmlns="http://schemas.openxmlformats.org/spreadsheetml/2006/main">
  <c r="I121" i="7"/>
  <c r="H121"/>
  <c r="I120"/>
  <c r="H120"/>
  <c r="I119"/>
  <c r="H119"/>
  <c r="H117"/>
  <c r="I116"/>
  <c r="H116"/>
  <c r="I114"/>
  <c r="H114"/>
  <c r="I108"/>
  <c r="H108"/>
  <c r="I107"/>
  <c r="H107"/>
  <c r="I105"/>
  <c r="H105"/>
  <c r="I104"/>
  <c r="H104"/>
  <c r="H103"/>
  <c r="I102"/>
  <c r="H102"/>
  <c r="I97"/>
  <c r="H97"/>
  <c r="I96"/>
  <c r="H96"/>
  <c r="I93"/>
  <c r="H93"/>
  <c r="I88"/>
  <c r="H88"/>
  <c r="I86"/>
  <c r="H86"/>
  <c r="I83"/>
  <c r="H83"/>
  <c r="I63"/>
  <c r="H63"/>
  <c r="I62"/>
  <c r="H62"/>
  <c r="I56"/>
  <c r="H56"/>
  <c r="I47"/>
  <c r="H47"/>
  <c r="I46"/>
  <c r="H46"/>
  <c r="I42"/>
  <c r="H42"/>
  <c r="I39"/>
  <c r="H39"/>
  <c r="I37"/>
  <c r="H37"/>
  <c r="I36"/>
  <c r="H36"/>
  <c r="I31"/>
  <c r="H31"/>
  <c r="I28"/>
  <c r="H28"/>
  <c r="I24"/>
  <c r="H24"/>
  <c r="I19"/>
  <c r="H19"/>
  <c r="I17"/>
  <c r="H17"/>
  <c r="H12"/>
  <c r="I9"/>
  <c r="H9"/>
  <c r="I8"/>
  <c r="H8"/>
  <c r="H5"/>
  <c r="I3"/>
  <c r="I122" s="1"/>
  <c r="H3"/>
  <c r="H122" s="1"/>
  <c r="J122" s="1"/>
</calcChain>
</file>

<file path=xl/sharedStrings.xml><?xml version="1.0" encoding="utf-8"?>
<sst xmlns="http://schemas.openxmlformats.org/spreadsheetml/2006/main" count="619" uniqueCount="349">
  <si>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</si>
  <si>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</si>
  <si>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</si>
  <si>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</si>
  <si>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</si>
  <si>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</si>
  <si>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</si>
  <si>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</si>
  <si>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</si>
  <si>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</si>
  <si>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</si>
  <si>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</si>
  <si>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</si>
  <si>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</si>
  <si>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</si>
  <si>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</si>
  <si>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Ф 10-6-Т</t>
  </si>
  <si>
    <t>Т-1-006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</si>
  <si>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</si>
  <si>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</si>
  <si>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</si>
  <si>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</si>
  <si>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</si>
  <si>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</si>
  <si>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</si>
  <si>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</si>
  <si>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</si>
  <si>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</si>
  <si>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</si>
  <si>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</si>
  <si>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</si>
  <si>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</si>
  <si>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</si>
  <si>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</si>
  <si>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</si>
  <si>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</si>
  <si>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</si>
  <si>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</si>
  <si>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</si>
  <si>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</si>
  <si>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</si>
  <si>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</si>
  <si>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</si>
  <si>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</si>
  <si>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</si>
  <si>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</si>
  <si>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</si>
  <si>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</si>
  <si>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</si>
  <si>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</si>
  <si>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</si>
  <si>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(котельная)</t>
  </si>
  <si>
    <t>2Х630</t>
  </si>
  <si>
    <t>Т-3-012</t>
  </si>
  <si>
    <t>Т-3-009</t>
  </si>
  <si>
    <t>Т-3-013</t>
  </si>
  <si>
    <t>Ф 6-ЦДС</t>
  </si>
  <si>
    <t>Т-3-003</t>
  </si>
  <si>
    <t>Т-3-004</t>
  </si>
  <si>
    <t>П/С "Бунгурская" 110/35/6</t>
  </si>
  <si>
    <t>Ф 6-7 БШ</t>
  </si>
  <si>
    <t>Т-3-006</t>
  </si>
  <si>
    <t>ул. Цветочная</t>
  </si>
  <si>
    <t>Т-3-023</t>
  </si>
  <si>
    <t>ул. Речная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</si>
  <si>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</si>
  <si>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</si>
  <si>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</si>
  <si>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</si>
  <si>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</si>
  <si>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</si>
  <si>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</si>
  <si>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</si>
  <si>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</si>
  <si>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Ф 10-25-И</t>
  </si>
  <si>
    <t>Т-4-014</t>
  </si>
  <si>
    <t>ул. Ковригина</t>
  </si>
  <si>
    <t>Т-4-015</t>
  </si>
  <si>
    <t>ул. В. Бедаревой</t>
  </si>
  <si>
    <t>Ф 10-2-П</t>
  </si>
  <si>
    <t>Т-4-016</t>
  </si>
  <si>
    <t>ул. Южная</t>
  </si>
  <si>
    <t>П/С "Костенковская" 110/35/10</t>
  </si>
  <si>
    <t>Ф 10-7-Т</t>
  </si>
  <si>
    <t>Т-3-017</t>
  </si>
  <si>
    <t>ул. Лесническая</t>
  </si>
  <si>
    <t>П/С "Апанасовская" 110/35/6</t>
  </si>
  <si>
    <t>Ф 6-26-М</t>
  </si>
  <si>
    <t>Т-3-014</t>
  </si>
  <si>
    <t>ул. Прокатчиков</t>
  </si>
  <si>
    <t>Т-3-018</t>
  </si>
  <si>
    <t>ул. Таежная</t>
  </si>
  <si>
    <t>Т-3-015</t>
  </si>
  <si>
    <t>ул. Солнечная</t>
  </si>
  <si>
    <t>П/С "Стройбаза" 110/35/10</t>
  </si>
  <si>
    <t>Ф 10-4-В</t>
  </si>
  <si>
    <t>Т-4-002</t>
  </si>
  <si>
    <t>ул. Молодежная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</si>
  <si>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</si>
  <si>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</si>
  <si>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</si>
  <si>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</si>
  <si>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</si>
  <si>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</si>
  <si>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</si>
  <si>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</si>
  <si>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</si>
  <si>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</si>
  <si>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</si>
  <si>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</si>
  <si>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</si>
  <si>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</si>
  <si>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</si>
  <si>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</si>
  <si>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</si>
  <si>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РП 10кВ "Кузедеево"</t>
  </si>
  <si>
    <t>Ф 10-4-Ш</t>
  </si>
  <si>
    <t>Т-5-001</t>
  </si>
  <si>
    <t>ул Пролетарская</t>
  </si>
  <si>
    <t xml:space="preserve">П/С "Сосновская" 110/35/10 </t>
  </si>
  <si>
    <t>Ф 10-6-А</t>
  </si>
  <si>
    <t>Т-2-011</t>
  </si>
  <si>
    <t>ул. Зорькина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</si>
  <si>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</si>
  <si>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</si>
  <si>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</si>
  <si>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</si>
  <si>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</si>
  <si>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</si>
  <si>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</si>
  <si>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</si>
  <si>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</si>
  <si>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</si>
  <si>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</si>
  <si>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</si>
  <si>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</si>
  <si>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</si>
  <si>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</si>
  <si>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</si>
  <si>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</si>
  <si>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</si>
  <si>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</si>
  <si>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</si>
  <si>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</si>
  <si>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</si>
  <si>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</si>
  <si>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</si>
  <si>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</si>
  <si>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</si>
  <si>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</si>
  <si>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</si>
  <si>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</si>
  <si>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</si>
  <si>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</si>
  <si>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</si>
  <si>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</si>
  <si>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</si>
  <si>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</si>
  <si>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</si>
  <si>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</si>
  <si>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</si>
  <si>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</si>
  <si>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</si>
  <si>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</si>
  <si>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Т-4-027</t>
  </si>
  <si>
    <t>Т-4-034</t>
  </si>
  <si>
    <t>п. Северный</t>
  </si>
  <si>
    <t>Т-4-035</t>
  </si>
  <si>
    <t>Т-4-043</t>
  </si>
  <si>
    <t>ул. Новостройка</t>
  </si>
  <si>
    <t xml:space="preserve">П/С "Абашевская 3/4" </t>
  </si>
  <si>
    <t>Т-6-019</t>
  </si>
  <si>
    <t>ул. Заречная</t>
  </si>
  <si>
    <t>П/С "Кузнецкая" 110/35/10</t>
  </si>
  <si>
    <t>Ф 10-28-К</t>
  </si>
  <si>
    <t>Т-6-009</t>
  </si>
  <si>
    <t>ул. Механизаторов</t>
  </si>
  <si>
    <t>Ф 10-1-П</t>
  </si>
  <si>
    <t>Т-2-009</t>
  </si>
  <si>
    <t>Т-2-008</t>
  </si>
  <si>
    <t>Ф 10-18-Д</t>
  </si>
  <si>
    <t>Т-2-010</t>
  </si>
  <si>
    <t>ул. Туркменская</t>
  </si>
  <si>
    <t>п. Ленинский</t>
  </si>
  <si>
    <t>Т-2-015</t>
  </si>
  <si>
    <t>ул. Кооперативная</t>
  </si>
  <si>
    <t>П/С "Калмыковская" 110/35/6</t>
  </si>
  <si>
    <t>Ф 6-8-У</t>
  </si>
  <si>
    <t>Т-2-002</t>
  </si>
  <si>
    <t>Т-2-001</t>
  </si>
  <si>
    <t>ул. Садовая</t>
  </si>
  <si>
    <t>Т-2-016</t>
  </si>
  <si>
    <t>ул Солнечная</t>
  </si>
  <si>
    <t>Т-2-004</t>
  </si>
  <si>
    <t>Т-2-003</t>
  </si>
  <si>
    <t>ул. Рябиновая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</si>
  <si>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</si>
  <si>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</si>
  <si>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</si>
  <si>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</si>
  <si>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</si>
  <si>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</si>
  <si>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</si>
  <si>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</si>
  <si>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Т-6-005</t>
  </si>
  <si>
    <t>Т-6-007</t>
  </si>
  <si>
    <t>ул. Дачная</t>
  </si>
  <si>
    <t>Т-6-008</t>
  </si>
  <si>
    <t>ул. Дорожная</t>
  </si>
  <si>
    <t>Т-6-020</t>
  </si>
  <si>
    <t>ул. Береговая</t>
  </si>
  <si>
    <t>Т-6-006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</si>
  <si>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</si>
  <si>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</si>
  <si>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</si>
  <si>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</si>
  <si>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</si>
  <si>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</si>
  <si>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</si>
  <si>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</si>
  <si>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</si>
  <si>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</si>
  <si>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</si>
  <si>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1х250+1х160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</si>
  <si>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</si>
  <si>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</si>
  <si>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</si>
  <si>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</si>
  <si>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</si>
  <si>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</si>
  <si>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</si>
  <si>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</si>
  <si>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</si>
  <si>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</si>
  <si>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</si>
  <si>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</si>
  <si>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</si>
  <si>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</si>
  <si>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</si>
  <si>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</si>
  <si>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</si>
  <si>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</si>
  <si>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</si>
  <si>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</si>
  <si>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</si>
  <si>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</si>
  <si>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</si>
  <si>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</si>
  <si>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</si>
  <si>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</si>
  <si>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</si>
  <si>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</si>
  <si>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</si>
  <si>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</si>
  <si>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</si>
  <si>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</si>
  <si>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</si>
  <si>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</si>
  <si>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</si>
  <si>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</si>
  <si>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</si>
  <si>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</si>
  <si>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</si>
  <si>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</si>
  <si>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</si>
  <si>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</si>
  <si>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</si>
  <si>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</si>
  <si>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</si>
  <si>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</si>
  <si>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</si>
  <si>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</si>
  <si>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</si>
  <si>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</si>
  <si>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</si>
  <si>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</si>
  <si>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</si>
  <si>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</si>
  <si>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</si>
  <si>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</si>
  <si>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</si>
  <si>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</si>
  <si>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</si>
  <si>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</si>
  <si>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</si>
  <si>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</si>
  <si>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</si>
  <si>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</si>
  <si>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</si>
  <si>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</si>
  <si>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</si>
  <si>
    <t>Т-3-024</t>
  </si>
  <si>
    <t>ул. Кедровая</t>
  </si>
  <si>
    <t>с. Атаманово</t>
  </si>
  <si>
    <t>п. Елань</t>
  </si>
  <si>
    <t>п. Красинск</t>
  </si>
  <si>
    <t>п. Калиновский</t>
  </si>
  <si>
    <t>ул. Кирова (Машинистов)</t>
  </si>
  <si>
    <t>ул. Озерная (пескобаза)</t>
  </si>
  <si>
    <t xml:space="preserve"> Ф 10-18-Д</t>
  </si>
  <si>
    <t>Т-4-044</t>
  </si>
  <si>
    <t>Ф 10-12-К</t>
  </si>
  <si>
    <t>п. Сметанино</t>
  </si>
  <si>
    <t>ул. Новолучшево</t>
  </si>
  <si>
    <t>п.ст. Тальжино</t>
  </si>
  <si>
    <t>д. Учул</t>
  </si>
  <si>
    <t>с. Малиновка</t>
  </si>
  <si>
    <t>п. Пушкино</t>
  </si>
  <si>
    <t>с. Куртуково</t>
  </si>
  <si>
    <t>п. Нижние Кинерки</t>
  </si>
  <si>
    <t>д. Михайловка</t>
  </si>
  <si>
    <t>с. Бунгур</t>
  </si>
  <si>
    <t>п. Подгорный</t>
  </si>
  <si>
    <t>д. Шарап</t>
  </si>
  <si>
    <t>д. Южный</t>
  </si>
  <si>
    <t>п. Загорский</t>
  </si>
  <si>
    <t>д. Мостовая</t>
  </si>
  <si>
    <t>п. Камешки</t>
  </si>
  <si>
    <t>д. Таловая</t>
  </si>
  <si>
    <t>п. Тагарыш</t>
  </si>
  <si>
    <t>с. Ильинка</t>
  </si>
  <si>
    <t>п. Восточный</t>
  </si>
  <si>
    <t>п. Кузедеево</t>
  </si>
  <si>
    <t>п. Осиновое плесо</t>
  </si>
  <si>
    <t>п. Загадное</t>
  </si>
  <si>
    <t>п. Краснознаменка</t>
  </si>
  <si>
    <t xml:space="preserve">п. Увал </t>
  </si>
  <si>
    <t>с. Кругленькое</t>
  </si>
  <si>
    <t>с. Славино</t>
  </si>
  <si>
    <t>д. Есаулка</t>
  </si>
  <si>
    <t>п. Усть-Аскарлы</t>
  </si>
  <si>
    <t xml:space="preserve">П/С "Николаевская" 110/35/10 </t>
  </si>
  <si>
    <t>Ф 10-12-НК</t>
  </si>
  <si>
    <t>Ф 6-16-К</t>
  </si>
  <si>
    <t>П/С"Листвянская" 35/6</t>
  </si>
  <si>
    <t>Ф 10-1-К (Ф 10-2-К)</t>
  </si>
  <si>
    <t>П/С "Ильинская городская -1" 110/35/10</t>
  </si>
  <si>
    <t>П/С "Ильинская городская -1" 110/35/11</t>
  </si>
  <si>
    <t>П/С "Ильинская городская-2" 110/35/10</t>
  </si>
  <si>
    <t>Ф 10-33-Т</t>
  </si>
  <si>
    <t>Т-2-018</t>
  </si>
  <si>
    <t>Ф.10-18-А</t>
  </si>
  <si>
    <t>Ф.10-18-Д</t>
  </si>
  <si>
    <t>Т-2-014</t>
  </si>
  <si>
    <t>скважина Пескобаза</t>
  </si>
  <si>
    <t>П/С "Драгунский Водозабор" 110/35/10</t>
  </si>
  <si>
    <t>Т-1-015</t>
  </si>
  <si>
    <t>ул. Драгунская</t>
  </si>
  <si>
    <t>Ф.10-22-А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</si>
</sst>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0" fontId="1" fillId="2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"/>
  <sheetViews>
    <sheetView tabSelected="1" workbookViewId="0">
      <selection sqref="A1:I1"/>
    </sheetView>
  </sheetViews>
  <sheetFormatPr defaultColWidth="9.109375" defaultRowHeight="15.6"/>
  <cols>
    <col min="1" max="1" width="5.88671875" style="1" customWidth="1"/>
    <col min="2" max="2" width="19.5546875" style="1" customWidth="1"/>
    <col min="3" max="3" width="35.5546875" style="1" customWidth="1"/>
    <col min="4" max="4" width="26.6640625" style="1" customWidth="1"/>
    <col min="5" max="5" width="10.5546875" style="1" customWidth="1"/>
    <col min="6" max="6" width="25.33203125" style="1" customWidth="1"/>
    <col min="7" max="7" width="10.5546875" style="1" customWidth="1"/>
    <col min="8" max="8" width="9.5546875" style="1" bestFit="1" customWidth="1"/>
    <col min="9" max="9" width="11.109375" style="1" customWidth="1"/>
    <col min="10" max="10" width="9.5546875" style="1" bestFit="1" customWidth="1"/>
    <col min="11" max="16384" width="9.109375" style="1"/>
  </cols>
  <sheetData>
    <row r="1" spans="1:12" ht="32.4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09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349.6+15+10</f>
        <v>374.6</v>
      </c>
      <c r="I9" s="3">
        <f>211.1-15-10</f>
        <v>186.1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36.1+15+15+10+10+15+15+15+15+15+15+15+15+15+15</f>
        <v>236.1</v>
      </c>
      <c r="I19" s="3">
        <f>186.4-15-15-10-10-15-15-15-15-15-15-15-15-1.4</f>
        <v>15.000000000000005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15+10+15+15+15+10+9</f>
        <v>89</v>
      </c>
      <c r="I31" s="3">
        <f>89-15-10-15-15-15-10-9</f>
        <v>0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377.6+15+2.6+25+5+25</f>
        <v>450.20000000000005</v>
      </c>
      <c r="I36" s="3">
        <f>183.1-15-2.6-25-5-25</f>
        <v>110.5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f>148.2+15</f>
        <v>163.19999999999999</v>
      </c>
      <c r="I62" s="3">
        <f>74.3-15</f>
        <v>59.3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2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2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2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2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96.2+20+5+15+15+12+30</f>
        <v>193.2</v>
      </c>
      <c r="I96" s="3">
        <f>259.8-20-5-15-15-12-30</f>
        <v>162.80000000000001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69.4+15+15+15+15</f>
        <v>129.4</v>
      </c>
      <c r="I105" s="3">
        <f>153.1-15-15-15-15</f>
        <v>93.1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270.60000000000002</v>
      </c>
      <c r="I109" s="3">
        <v>174.4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2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1.2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28123.000000000011</v>
      </c>
      <c r="I122" s="1">
        <f>SUM(I3:I121)</f>
        <v>6295.1000000000013</v>
      </c>
      <c r="J122" s="13">
        <f>H122-I122</f>
        <v>21827.900000000009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1" sqref="H21"/>
    </sheetView>
  </sheetViews>
  <sheetFormatPr defaultColWidth="9.109375" defaultRowHeight="15.6"/>
  <cols>
    <col min="1" max="16384" width="9.109375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7" sqref="F17"/>
    </sheetView>
  </sheetViews>
  <sheetFormatPr defaultColWidth="9.109375" defaultRowHeight="15.6"/>
  <cols>
    <col min="1" max="16384" width="9.10937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86" workbookViewId="0">
      <selection activeCell="G106" sqref="G106"/>
    </sheetView>
  </sheetViews>
  <sheetFormatPr defaultColWidth="9.109375" defaultRowHeight="15.6"/>
  <cols>
    <col min="1" max="16384" width="9.10937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кв. 2021</vt:lpstr>
      <vt:lpstr>2 кв. 2021</vt:lpstr>
      <vt:lpstr>3 кв. 2021</vt:lpstr>
      <vt:lpstr>4 кв. 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2021-04-11T18:43:21Z</dcterms:modified>
</cp:coreProperties>
</file>