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-12" windowWidth="11616" windowHeight="9708"/>
  </bookViews>
  <sheets>
    <sheet name="План_2022" sheetId="1" r:id="rId1"/>
  </sheets>
  <externalReferences>
    <externalReference r:id="rId2"/>
    <externalReference r:id="rId3"/>
  </externalReferences>
  <definedNames>
    <definedName name="_xlnm.Print_Area" localSheetId="0">План_2022!$A$1:$L$16</definedName>
  </definedNames>
  <calcPr calcId="125725"/>
</workbook>
</file>

<file path=xl/calcChain.xml><?xml version="1.0" encoding="utf-8"?>
<calcChain xmlns="http://schemas.openxmlformats.org/spreadsheetml/2006/main">
  <c r="L15" i="1"/>
  <c r="K15"/>
  <c r="L13"/>
  <c r="K13"/>
  <c r="L12"/>
  <c r="K12"/>
  <c r="L10"/>
  <c r="K10"/>
  <c r="J10"/>
  <c r="I10"/>
  <c r="G15"/>
  <c r="F15"/>
  <c r="G13"/>
  <c r="F13"/>
  <c r="G12"/>
  <c r="F12"/>
  <c r="G10"/>
  <c r="F10"/>
  <c r="E10"/>
  <c r="D10"/>
  <c r="J12"/>
  <c r="E12"/>
  <c r="J5" l="1"/>
  <c r="I5"/>
  <c r="E5"/>
  <c r="D5"/>
  <c r="C10" l="1"/>
  <c r="C4" s="1"/>
  <c r="E4"/>
  <c r="J4"/>
  <c r="D4"/>
  <c r="H10"/>
  <c r="H4" s="1"/>
  <c r="I4"/>
  <c r="K8" l="1"/>
  <c r="H8" s="1"/>
  <c r="I11"/>
  <c r="J11"/>
  <c r="D11"/>
  <c r="F7" s="1"/>
  <c r="F5" s="1"/>
  <c r="F4" s="1"/>
  <c r="E11"/>
  <c r="F8" s="1"/>
  <c r="J22" l="1"/>
  <c r="K7"/>
  <c r="L11"/>
  <c r="K11"/>
  <c r="H15"/>
  <c r="H13"/>
  <c r="H12"/>
  <c r="C15"/>
  <c r="C13"/>
  <c r="C12"/>
  <c r="G11"/>
  <c r="F11"/>
  <c r="G9" s="1"/>
  <c r="G5" s="1"/>
  <c r="F16"/>
  <c r="C8"/>
  <c r="E22" s="1"/>
  <c r="C7"/>
  <c r="D22" s="1"/>
  <c r="H7" l="1"/>
  <c r="I22" s="1"/>
  <c r="K5"/>
  <c r="C9"/>
  <c r="F22" s="1"/>
  <c r="H11"/>
  <c r="H22" s="1"/>
  <c r="C11"/>
  <c r="C22" s="1"/>
  <c r="K4" l="1"/>
  <c r="G4"/>
  <c r="C5"/>
  <c r="L9" l="1"/>
  <c r="K16"/>
  <c r="G16"/>
  <c r="G22"/>
  <c r="C16"/>
  <c r="H16"/>
  <c r="L5" l="1"/>
  <c r="H9"/>
  <c r="K22" s="1"/>
  <c r="L4" l="1"/>
  <c r="H5"/>
  <c r="L22" l="1"/>
  <c r="L16"/>
</calcChain>
</file>

<file path=xl/sharedStrings.xml><?xml version="1.0" encoding="utf-8"?>
<sst xmlns="http://schemas.openxmlformats.org/spreadsheetml/2006/main" count="38" uniqueCount="30">
  <si>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</si>
  <si>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</si>
  <si>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</si>
  <si>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</si>
  <si>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</si>
  <si>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</si>
  <si>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</si>
  <si>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</si>
  <si>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</si>
  <si>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</si>
  <si>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</si>
  <si>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</si>
  <si>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</si>
  <si>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</si>
  <si>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</si>
  <si>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</si>
  <si>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</si>
  <si>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</si>
  <si>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</si>
  <si>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</si>
  <si>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</si>
  <si>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</si>
  <si>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</si>
  <si>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</si>
  <si>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</si>
  <si>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1.2.</t>
  </si>
  <si>
    <t>от других сетевых организаций</t>
  </si>
  <si>
    <t>5</t>
  </si>
  <si>
    <t>Баланс</t>
  </si>
  <si>
    <t>Баланс электрической энергии и мощности (плановый) используемый для ценообразования на 2022 год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</si>
</sst>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  <numFmt numFmtId="168" formatCode="_-* #,##0.0000_р_._-;\-* #,##0.0000_р_._-;_-* &quot;-&quot;??_р_._-;_-@_-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84">
    <xf numFmtId="0" fontId="0" fillId="0" borderId="0" xfId="0"/>
    <xf numFmtId="49" fontId="25" fillId="0" borderId="15" xfId="37" applyNumberFormat="1" applyFont="1" applyBorder="1" applyAlignment="1" applyProtection="1">
      <alignment horizontal="center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49" fontId="26" fillId="0" borderId="12" xfId="37" applyNumberFormat="1" applyFont="1" applyBorder="1" applyAlignment="1" applyProtection="1">
      <alignment horizontal="center" vertical="center" wrapText="1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49" fontId="26" fillId="0" borderId="17" xfId="37" applyNumberFormat="1" applyFont="1" applyBorder="1" applyAlignment="1" applyProtection="1">
      <alignment horizontal="center" vertical="center" wrapText="1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49" fontId="25" fillId="0" borderId="25" xfId="37" applyNumberFormat="1" applyFont="1" applyBorder="1" applyAlignment="1" applyProtection="1">
      <alignment horizontal="center" vertical="center" wrapText="1"/>
    </xf>
    <xf numFmtId="166" fontId="26" fillId="0" borderId="25" xfId="1" applyNumberFormat="1" applyFont="1" applyFill="1" applyBorder="1" applyAlignment="1" applyProtection="1">
      <alignment vertical="center"/>
    </xf>
    <xf numFmtId="166" fontId="26" fillId="0" borderId="27" xfId="1" applyNumberFormat="1" applyFont="1" applyFill="1" applyBorder="1" applyAlignment="1" applyProtection="1">
      <alignment vertical="center"/>
    </xf>
    <xf numFmtId="166" fontId="26" fillId="0" borderId="26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167" fontId="26" fillId="0" borderId="27" xfId="1" applyNumberFormat="1" applyFont="1" applyFill="1" applyBorder="1" applyAlignment="1" applyProtection="1">
      <alignment vertical="center"/>
    </xf>
    <xf numFmtId="167" fontId="26" fillId="0" borderId="26" xfId="1" applyNumberFormat="1" applyFont="1" applyFill="1" applyBorder="1" applyAlignment="1" applyProtection="1">
      <alignment vertical="center"/>
    </xf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16" borderId="28" xfId="37" applyNumberFormat="1" applyFont="1" applyFill="1" applyBorder="1" applyAlignment="1" applyProtection="1">
      <alignment horizontal="center" vertical="center" wrapText="1"/>
    </xf>
    <xf numFmtId="0" fontId="25" fillId="16" borderId="29" xfId="37" applyNumberFormat="1" applyFont="1" applyFill="1" applyBorder="1" applyAlignment="1" applyProtection="1">
      <alignment horizontal="center" vertical="center" wrapText="1"/>
    </xf>
    <xf numFmtId="0" fontId="25" fillId="16" borderId="30" xfId="37" applyNumberFormat="1" applyFont="1" applyFill="1" applyBorder="1" applyAlignment="1" applyProtection="1">
      <alignment horizontal="center" vertical="center" wrapText="1"/>
    </xf>
    <xf numFmtId="49" fontId="25" fillId="0" borderId="22" xfId="37" applyNumberFormat="1" applyFont="1" applyBorder="1" applyAlignment="1" applyProtection="1">
      <alignment horizontal="center" vertical="center" wrapText="1"/>
    </xf>
    <xf numFmtId="166" fontId="26" fillId="0" borderId="22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23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23" xfId="1" applyNumberFormat="1" applyFont="1" applyFill="1" applyBorder="1" applyAlignment="1" applyProtection="1">
      <alignment vertical="center"/>
    </xf>
    <xf numFmtId="49" fontId="26" fillId="0" borderId="0" xfId="37" applyNumberFormat="1" applyFont="1" applyBorder="1" applyAlignment="1" applyProtection="1">
      <alignment horizontal="center" vertical="center" wrapText="1"/>
    </xf>
    <xf numFmtId="0" fontId="26" fillId="0" borderId="0" xfId="37" applyFont="1" applyBorder="1" applyAlignment="1" applyProtection="1">
      <alignment horizontal="left" vertical="center" wrapText="1"/>
    </xf>
    <xf numFmtId="10" fontId="26" fillId="0" borderId="0" xfId="2" applyNumberFormat="1" applyFont="1" applyFill="1" applyBorder="1" applyAlignment="1" applyProtection="1">
      <alignment horizontal="center" vertical="center"/>
    </xf>
    <xf numFmtId="166" fontId="26" fillId="0" borderId="0" xfId="1" applyNumberFormat="1" applyFont="1" applyFill="1" applyBorder="1" applyAlignment="1" applyProtection="1">
      <alignment vertical="center"/>
    </xf>
    <xf numFmtId="49" fontId="25" fillId="0" borderId="35" xfId="37" applyNumberFormat="1" applyFont="1" applyBorder="1" applyAlignment="1" applyProtection="1">
      <alignment horizontal="center" vertical="center" wrapText="1"/>
    </xf>
    <xf numFmtId="0" fontId="25" fillId="0" borderId="36" xfId="37" applyFont="1" applyBorder="1" applyAlignment="1" applyProtection="1">
      <alignment horizontal="left" vertical="center" wrapText="1"/>
    </xf>
    <xf numFmtId="166" fontId="26" fillId="0" borderId="36" xfId="1" applyNumberFormat="1" applyFont="1" applyFill="1" applyBorder="1" applyAlignment="1" applyProtection="1">
      <alignment vertical="center"/>
    </xf>
    <xf numFmtId="164" fontId="26" fillId="0" borderId="37" xfId="1" applyNumberFormat="1" applyFont="1" applyFill="1" applyBorder="1" applyAlignment="1" applyProtection="1">
      <alignment vertical="center"/>
    </xf>
    <xf numFmtId="167" fontId="26" fillId="0" borderId="38" xfId="1" applyNumberFormat="1" applyFont="1" applyFill="1" applyBorder="1" applyAlignment="1" applyProtection="1">
      <alignment vertical="center"/>
    </xf>
    <xf numFmtId="167" fontId="26" fillId="0" borderId="39" xfId="1" applyNumberFormat="1" applyFont="1" applyFill="1" applyBorder="1" applyAlignment="1" applyProtection="1">
      <alignment vertical="center"/>
    </xf>
    <xf numFmtId="167" fontId="26" fillId="0" borderId="40" xfId="1" applyNumberFormat="1" applyFont="1" applyFill="1" applyBorder="1" applyAlignment="1" applyProtection="1">
      <alignment vertical="center"/>
    </xf>
    <xf numFmtId="167" fontId="26" fillId="0" borderId="41" xfId="1" applyNumberFormat="1" applyFont="1" applyFill="1" applyBorder="1" applyAlignment="1" applyProtection="1">
      <alignment vertical="center"/>
    </xf>
    <xf numFmtId="167" fontId="26" fillId="0" borderId="42" xfId="1" applyNumberFormat="1" applyFont="1" applyFill="1" applyBorder="1" applyAlignment="1" applyProtection="1">
      <alignment vertical="center"/>
    </xf>
    <xf numFmtId="10" fontId="26" fillId="0" borderId="40" xfId="2" applyNumberFormat="1" applyFont="1" applyFill="1" applyBorder="1" applyAlignment="1" applyProtection="1">
      <alignment horizontal="center" vertical="center"/>
    </xf>
    <xf numFmtId="0" fontId="25" fillId="0" borderId="32" xfId="37" applyFont="1" applyBorder="1" applyAlignment="1" applyProtection="1">
      <alignment horizontal="left" vertical="center" wrapText="1"/>
    </xf>
    <xf numFmtId="0" fontId="26" fillId="0" borderId="33" xfId="37" applyFont="1" applyBorder="1" applyAlignment="1" applyProtection="1">
      <alignment horizontal="left" vertical="center" wrapText="1"/>
    </xf>
    <xf numFmtId="0" fontId="26" fillId="0" borderId="34" xfId="37" applyFont="1" applyBorder="1" applyAlignment="1" applyProtection="1">
      <alignment horizontal="left" vertical="center" wrapText="1"/>
    </xf>
    <xf numFmtId="0" fontId="25" fillId="0" borderId="45" xfId="37" applyFont="1" applyFill="1" applyBorder="1" applyAlignment="1" applyProtection="1">
      <alignment horizontal="left" vertical="center" wrapText="1"/>
    </xf>
    <xf numFmtId="0" fontId="26" fillId="0" borderId="33" xfId="37" applyFont="1" applyFill="1" applyBorder="1" applyAlignment="1" applyProtection="1">
      <alignment horizontal="left" vertical="center" wrapText="1"/>
    </xf>
    <xf numFmtId="0" fontId="26" fillId="0" borderId="34" xfId="37" applyFont="1" applyFill="1" applyBorder="1" applyAlignment="1" applyProtection="1">
      <alignment horizontal="left" vertical="center" wrapText="1"/>
    </xf>
    <xf numFmtId="0" fontId="25" fillId="0" borderId="44" xfId="37" applyFont="1" applyFill="1" applyBorder="1" applyAlignment="1" applyProtection="1">
      <alignment horizontal="left" vertical="center" wrapText="1"/>
    </xf>
    <xf numFmtId="168" fontId="26" fillId="0" borderId="18" xfId="1" applyNumberFormat="1" applyFont="1" applyFill="1" applyBorder="1" applyAlignment="1" applyProtection="1">
      <alignment vertical="center"/>
    </xf>
    <xf numFmtId="0" fontId="27" fillId="0" borderId="24" xfId="3" applyFont="1" applyBorder="1" applyAlignment="1" applyProtection="1">
      <alignment horizontal="center" vertical="center"/>
    </xf>
    <xf numFmtId="0" fontId="25" fillId="16" borderId="15" xfId="37" applyNumberFormat="1" applyFont="1" applyFill="1" applyBorder="1" applyAlignment="1" applyProtection="1">
      <alignment horizontal="center" vertical="center" wrapText="1"/>
    </xf>
    <xf numFmtId="0" fontId="25" fillId="16" borderId="19" xfId="37" applyNumberFormat="1" applyFont="1" applyFill="1" applyBorder="1" applyAlignment="1" applyProtection="1">
      <alignment horizontal="center" vertical="center" wrapText="1"/>
    </xf>
    <xf numFmtId="0" fontId="25" fillId="16" borderId="16" xfId="37" applyNumberFormat="1" applyFont="1" applyFill="1" applyBorder="1" applyAlignment="1" applyProtection="1">
      <alignment horizontal="center" vertical="center" wrapText="1"/>
    </xf>
    <xf numFmtId="49" fontId="25" fillId="16" borderId="21" xfId="37" applyNumberFormat="1" applyFont="1" applyFill="1" applyBorder="1" applyAlignment="1" applyProtection="1">
      <alignment horizontal="center" vertical="center" wrapText="1"/>
    </xf>
    <xf numFmtId="49" fontId="25" fillId="16" borderId="25" xfId="37" applyNumberFormat="1" applyFont="1" applyFill="1" applyBorder="1" applyAlignment="1" applyProtection="1">
      <alignment horizontal="center" vertical="center" wrapText="1"/>
    </xf>
    <xf numFmtId="0" fontId="25" fillId="16" borderId="43" xfId="37" applyNumberFormat="1" applyFont="1" applyFill="1" applyBorder="1" applyAlignment="1" applyProtection="1">
      <alignment horizontal="center" vertical="center" wrapText="1"/>
    </xf>
    <xf numFmtId="0" fontId="25" fillId="16" borderId="44" xfId="37" applyNumberFormat="1" applyFont="1" applyFill="1" applyBorder="1" applyAlignment="1" applyProtection="1">
      <alignment horizontal="center" vertical="center" wrapText="1"/>
    </xf>
    <xf numFmtId="166" fontId="26" fillId="0" borderId="29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31" xfId="1" applyNumberFormat="1" applyFont="1" applyFill="1" applyBorder="1" applyAlignment="1" applyProtection="1">
      <alignment horizontal="center" vertical="center"/>
    </xf>
    <xf numFmtId="167" fontId="26" fillId="0" borderId="29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31" xfId="1" applyNumberFormat="1" applyFont="1" applyFill="1" applyBorder="1" applyAlignment="1" applyProtection="1">
      <alignment horizontal="center" vertical="center"/>
    </xf>
    <xf numFmtId="166" fontId="26" fillId="0" borderId="12" xfId="1" applyNumberFormat="1" applyFont="1" applyFill="1" applyBorder="1" applyAlignment="1" applyProtection="1">
      <alignment horizontal="center" vertical="center"/>
    </xf>
    <xf numFmtId="166" fontId="26" fillId="0" borderId="14" xfId="1" applyNumberFormat="1" applyFont="1" applyFill="1" applyBorder="1" applyAlignment="1" applyProtection="1">
      <alignment horizontal="center" vertical="center"/>
    </xf>
    <xf numFmtId="166" fontId="26" fillId="0" borderId="13" xfId="1" applyNumberFormat="1" applyFont="1" applyFill="1" applyBorder="1" applyAlignment="1" applyProtection="1">
      <alignment horizontal="center" vertical="center"/>
    </xf>
    <xf numFmtId="167" fontId="26" fillId="0" borderId="39" xfId="1" applyNumberFormat="1" applyFont="1" applyFill="1" applyBorder="1" applyAlignment="1" applyProtection="1">
      <alignment horizontal="center" vertical="center"/>
    </xf>
    <xf numFmtId="167" fontId="26" fillId="0" borderId="14" xfId="1" applyNumberFormat="1" applyFont="1" applyFill="1" applyBorder="1" applyAlignment="1" applyProtection="1">
      <alignment horizontal="center" vertical="center"/>
    </xf>
    <xf numFmtId="167" fontId="26" fillId="0" borderId="13" xfId="1" applyNumberFormat="1" applyFont="1" applyFill="1" applyBorder="1" applyAlignment="1" applyProtection="1">
      <alignment horizontal="center" vertical="center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6;&#1072;&#1073;&#1086;&#1090;&#1072;/&#1052;&#1059;&#1055;_&#1058;&#1056;&#1057;&#1050;/&#1058;&#1072;&#1088;&#1080;&#1092;_2022/&#1041;&#1072;&#1083;&#1072;&#1085;&#1089;_2022/&#1052;&#1059;&#1055;_&#1058;&#1056;&#1057;&#1050;_&#1074;_&#1056;&#1069;&#1050;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6;&#1072;&#1073;&#1086;&#1090;&#1072;/&#1052;&#1059;&#1055;_&#1058;&#1056;&#1057;&#1050;/&#1058;&#1072;&#1088;&#1080;&#1092;_2022/&#1041;&#1072;&#1083;&#1072;&#1085;&#1089;_2022/&#1041;&#1072;&#1083;&#1072;&#1085;&#1089;_22_&#1086;&#1082;&#1086;&#1085;&#1095;&#1072;&#1090;&#1077;&#1083;&#1100;&#1085;&#1099;&#1081;/&#1052;&#1059;&#1055;_&#1058;&#1056;&#1057;&#1050;_&#1074;_&#1056;&#1069;&#1050;_2022_&#1050;1-1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3_1"/>
      <sheetName val="3_2"/>
      <sheetName val="3_г"/>
      <sheetName val="4_1"/>
      <sheetName val="4_2"/>
      <sheetName val="4_г"/>
      <sheetName val="5_1"/>
      <sheetName val="5_2"/>
      <sheetName val="5_г"/>
      <sheetName val="6_1"/>
      <sheetName val="6_1_Ю"/>
      <sheetName val="6_2"/>
      <sheetName val="6_2_Ю"/>
      <sheetName val="6_г"/>
      <sheetName val="6_г_Ю"/>
      <sheetName val="1.30_1"/>
      <sheetName val="2014"/>
      <sheetName val="2015"/>
      <sheetName val="1.30_2"/>
      <sheetName val="1.30_г"/>
      <sheetName val="4_1_20"/>
      <sheetName val="4_2_20"/>
      <sheetName val="4_г_20"/>
      <sheetName val="5_1_20"/>
      <sheetName val="5_2_20"/>
      <sheetName val="5_г_20"/>
      <sheetName val="6_1_20"/>
      <sheetName val="6_2_20"/>
      <sheetName val="6_г_20"/>
      <sheetName val="1.30_1_20"/>
      <sheetName val="1.30_2_20"/>
      <sheetName val="1.30_г_20"/>
      <sheetName val="ЧЧИ"/>
      <sheetName val="2016"/>
      <sheetName val="2018"/>
      <sheetName val="2020"/>
      <sheetName val="СПК_18"/>
      <sheetName val="КЭС_18"/>
      <sheetName val="НАС_22"/>
      <sheetName val="Для_3-1_19"/>
      <sheetName val="2022"/>
      <sheetName val="КЭнК_3_22"/>
      <sheetName val="МРСК_П_22"/>
      <sheetName val="РЖД_П_22"/>
      <sheetName val="ЭС_22"/>
      <sheetName val="КЭНК_П_22"/>
      <sheetName val="МРСК_Т_22"/>
      <sheetName val="СиБПСК_22"/>
      <sheetName val="КЭНК Т 22"/>
      <sheetName val="РЖД_Т_22"/>
      <sheetName val="КЭС_22"/>
      <sheetName val="РП"/>
      <sheetName val="ТП"/>
      <sheetName val="ВЛ"/>
      <sheetName val="РЖД_П_18"/>
      <sheetName val="РЖД_ТР_18"/>
      <sheetName val="МРСК_П_18"/>
      <sheetName val="МРСК_ТР_18"/>
      <sheetName val="КЭнК_18"/>
      <sheetName val="ЭС_18"/>
      <sheetName val="СПК_16"/>
      <sheetName val="РЭК_16"/>
      <sheetName val="КЭнК_3_16"/>
      <sheetName val="РЖД_ТР_17"/>
      <sheetName val="РЖД_ПР_17"/>
      <sheetName val="КЭС_17"/>
      <sheetName val="МРСК_ТР_17"/>
      <sheetName val="МРСК_П_17"/>
      <sheetName val="ЭС_17"/>
      <sheetName val="КРУ_17"/>
      <sheetName val="КЭНК_17"/>
      <sheetName val="КЭС_20_1ВАР"/>
      <sheetName val="РП_19"/>
    </sheetNames>
    <sheetDataSet>
      <sheetData sheetId="0"/>
      <sheetData sheetId="1"/>
      <sheetData sheetId="2"/>
      <sheetData sheetId="3"/>
      <sheetData sheetId="4">
        <row r="26">
          <cell r="E26">
            <v>5.1989859999999997</v>
          </cell>
        </row>
      </sheetData>
      <sheetData sheetId="5">
        <row r="26">
          <cell r="E26">
            <v>5.8429159999999998</v>
          </cell>
        </row>
      </sheetData>
      <sheetData sheetId="6">
        <row r="20">
          <cell r="F20">
            <v>34.156496945835983</v>
          </cell>
        </row>
      </sheetData>
      <sheetData sheetId="7">
        <row r="11">
          <cell r="E11">
            <v>15.93843193516158</v>
          </cell>
        </row>
      </sheetData>
      <sheetData sheetId="8">
        <row r="11">
          <cell r="E11">
            <v>14.423102333530412</v>
          </cell>
        </row>
      </sheetData>
      <sheetData sheetId="9">
        <row r="11">
          <cell r="E11">
            <v>15.180267134345996</v>
          </cell>
        </row>
      </sheetData>
      <sheetData sheetId="10"/>
      <sheetData sheetId="11"/>
      <sheetData sheetId="12"/>
      <sheetData sheetId="13"/>
      <sheetData sheetId="14">
        <row r="11">
          <cell r="C11">
            <v>29.328064999999999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0">
          <cell r="E30">
            <v>71.630247823655907</v>
          </cell>
        </row>
      </sheetData>
      <sheetData sheetId="24"/>
      <sheetData sheetId="25"/>
      <sheetData sheetId="26">
        <row r="11">
          <cell r="E11">
            <v>14.406100488971527</v>
          </cell>
        </row>
      </sheetData>
      <sheetData sheetId="27"/>
      <sheetData sheetId="28"/>
      <sheetData sheetId="29">
        <row r="11">
          <cell r="C11">
            <v>29.328064999999999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7">
          <cell r="AJ7">
            <v>41894.158000000003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3_1"/>
      <sheetName val="3_2"/>
      <sheetName val="3_г"/>
      <sheetName val="4_1"/>
      <sheetName val="4_2"/>
      <sheetName val="4_г"/>
      <sheetName val="5_1"/>
      <sheetName val="5_2"/>
      <sheetName val="5_г"/>
      <sheetName val="6_1"/>
      <sheetName val="6_1_Ю"/>
      <sheetName val="6_2"/>
      <sheetName val="6_2_Ю"/>
      <sheetName val="6_г"/>
      <sheetName val="6_г_Ю"/>
      <sheetName val="1.30_1"/>
      <sheetName val="2014"/>
      <sheetName val="2015"/>
      <sheetName val="1.30_2"/>
      <sheetName val="1.30_г"/>
      <sheetName val="4_1_20"/>
      <sheetName val="4_2_20"/>
      <sheetName val="4_г_20"/>
      <sheetName val="5_1_20"/>
      <sheetName val="5_2_20"/>
      <sheetName val="5_г_20"/>
      <sheetName val="6_1_20"/>
      <sheetName val="6_2_20"/>
      <sheetName val="6_г_20"/>
      <sheetName val="1.30_1_20"/>
      <sheetName val="1.30_2_20"/>
      <sheetName val="1.30_г_20"/>
      <sheetName val="Для_3-1_22"/>
      <sheetName val="ЧЧИ"/>
      <sheetName val="2016"/>
      <sheetName val="2018"/>
      <sheetName val="2020"/>
      <sheetName val="СПК_18"/>
      <sheetName val="КЭС_18"/>
      <sheetName val="НАС_22"/>
      <sheetName val="2022"/>
      <sheetName val="КЭнК_3_22"/>
      <sheetName val="МРСК_П_22"/>
      <sheetName val="РЖД_П_22"/>
      <sheetName val="ЭС_П_22"/>
      <sheetName val="КЭНК_П_22"/>
      <sheetName val="МРСК_Т_22"/>
      <sheetName val="СиБПСК_22"/>
      <sheetName val="КЭНК Т 22"/>
      <sheetName val="РЖД_Т_22"/>
      <sheetName val="ЭС_Т_22"/>
      <sheetName val="КЭС_22"/>
      <sheetName val="РП"/>
      <sheetName val="ТП"/>
      <sheetName val="ВЛ"/>
      <sheetName val="РЖД_П_18"/>
      <sheetName val="РЖД_ТР_18"/>
      <sheetName val="МРСК_П_18"/>
      <sheetName val="МРСК_ТР_18"/>
      <sheetName val="КЭнК_18"/>
      <sheetName val="ЭС_18"/>
      <sheetName val="СПК_16"/>
      <sheetName val="РЭК_16"/>
      <sheetName val="КЭнК_3_16"/>
      <sheetName val="РЖД_ТР_17"/>
      <sheetName val="РЖД_ПР_17"/>
      <sheetName val="КЭС_17"/>
      <sheetName val="МРСК_ТР_17"/>
      <sheetName val="МРСК_П_17"/>
      <sheetName val="ЭС_17"/>
      <sheetName val="КРУ_17"/>
      <sheetName val="КЭНК_17"/>
      <sheetName val="КЭС_20_1ВАР"/>
      <sheetName val="РП_19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F20">
            <v>12.424435999999998</v>
          </cell>
          <cell r="G20">
            <v>4.0302790000000002</v>
          </cell>
          <cell r="H20">
            <v>46.697442000000002</v>
          </cell>
          <cell r="I20">
            <v>2.0932369999999998</v>
          </cell>
        </row>
        <row r="28">
          <cell r="H28">
            <v>5.1457379999999997</v>
          </cell>
          <cell r="I28">
            <v>3.1372499999999999</v>
          </cell>
        </row>
        <row r="33">
          <cell r="H33">
            <v>17.464307556989247</v>
          </cell>
          <cell r="I33">
            <v>35.89877944301076</v>
          </cell>
        </row>
        <row r="37">
          <cell r="H37">
            <v>3.5971170000000003</v>
          </cell>
          <cell r="I37">
            <v>2.202E-3</v>
          </cell>
        </row>
      </sheetData>
      <sheetData sheetId="7"/>
      <sheetData sheetId="8"/>
      <sheetData sheetId="9">
        <row r="20">
          <cell r="F20">
            <v>2.2630086403551646</v>
          </cell>
          <cell r="G20">
            <v>0.73238386685402412</v>
          </cell>
          <cell r="H20">
            <v>8.494695826095052</v>
          </cell>
          <cell r="I20">
            <v>0.38155910763161571</v>
          </cell>
        </row>
        <row r="28">
          <cell r="H28">
            <v>0.93628658843605717</v>
          </cell>
          <cell r="I28">
            <v>0.57083456242253683</v>
          </cell>
        </row>
        <row r="33">
          <cell r="H33">
            <v>3.5712997988528303</v>
          </cell>
          <cell r="I33">
            <v>5.998787211704629</v>
          </cell>
        </row>
        <row r="37">
          <cell r="H37">
            <v>0.79403852951980236</v>
          </cell>
          <cell r="I37">
            <v>4.007499999999999E-4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view="pageBreakPreview" zoomScaleNormal="100" zoomScaleSheetLayoutView="100" workbookViewId="0">
      <selection activeCell="L16" sqref="L16"/>
    </sheetView>
  </sheetViews>
  <sheetFormatPr defaultColWidth="9.109375" defaultRowHeight="13.8"/>
  <cols>
    <col min="1" max="1" width="9.109375" style="30"/>
    <col min="2" max="2" width="32.33203125" style="30" customWidth="1"/>
    <col min="3" max="12" width="13.109375" style="30" customWidth="1"/>
    <col min="13" max="16384" width="9.109375" style="30"/>
  </cols>
  <sheetData>
    <row r="1" spans="1:12" ht="39" customHeight="1" thickBot="1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31" customFormat="1" ht="15" customHeight="1">
      <c r="A2" s="68" t="s">
        <v>0</v>
      </c>
      <c r="B2" s="70" t="s">
        <v>1</v>
      </c>
      <c r="C2" s="65" t="s">
        <v>2</v>
      </c>
      <c r="D2" s="66"/>
      <c r="E2" s="66"/>
      <c r="F2" s="66"/>
      <c r="G2" s="67"/>
      <c r="H2" s="65" t="s">
        <v>3</v>
      </c>
      <c r="I2" s="66"/>
      <c r="J2" s="66"/>
      <c r="K2" s="66"/>
      <c r="L2" s="67"/>
    </row>
    <row r="3" spans="1:12" s="31" customFormat="1" ht="14.4" thickBot="1">
      <c r="A3" s="69"/>
      <c r="B3" s="71"/>
      <c r="C3" s="33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33" t="s">
        <v>4</v>
      </c>
      <c r="I3" s="34" t="s">
        <v>5</v>
      </c>
      <c r="J3" s="34" t="s">
        <v>6</v>
      </c>
      <c r="K3" s="34" t="s">
        <v>7</v>
      </c>
      <c r="L3" s="35" t="s">
        <v>8</v>
      </c>
    </row>
    <row r="4" spans="1:12" s="32" customFormat="1" ht="21" customHeight="1">
      <c r="A4" s="1" t="s">
        <v>9</v>
      </c>
      <c r="B4" s="56" t="s">
        <v>10</v>
      </c>
      <c r="C4" s="2">
        <f>C10</f>
        <v>65.245394000000005</v>
      </c>
      <c r="D4" s="3">
        <f>D5+D10</f>
        <v>12.424435999999998</v>
      </c>
      <c r="E4" s="3">
        <f t="shared" ref="E4:G4" si="0">E5+E10</f>
        <v>4.0302790000000002</v>
      </c>
      <c r="F4" s="3">
        <f t="shared" si="0"/>
        <v>63.152157000000003</v>
      </c>
      <c r="G4" s="4">
        <f t="shared" si="0"/>
        <v>39.038231443010751</v>
      </c>
      <c r="H4" s="50">
        <f>H10</f>
        <v>11.871647440935856</v>
      </c>
      <c r="I4" s="22">
        <f>I5+I10</f>
        <v>2.2630086403551646</v>
      </c>
      <c r="J4" s="22">
        <f t="shared" ref="J4" si="1">J5+J10</f>
        <v>0.73238386685402412</v>
      </c>
      <c r="K4" s="22">
        <f t="shared" ref="K4" si="2">K5+K10</f>
        <v>11.490088333304241</v>
      </c>
      <c r="L4" s="23">
        <f t="shared" ref="L4" si="3">L5+L10</f>
        <v>6.5700225241271673</v>
      </c>
    </row>
    <row r="5" spans="1:12" s="32" customFormat="1" ht="21" customHeight="1">
      <c r="A5" s="5" t="s">
        <v>11</v>
      </c>
      <c r="B5" s="57" t="s">
        <v>12</v>
      </c>
      <c r="C5" s="6">
        <f>SUM(D5:G5)</f>
        <v>53.39970944301075</v>
      </c>
      <c r="D5" s="7">
        <f>SUM(D7:D9)</f>
        <v>0</v>
      </c>
      <c r="E5" s="7">
        <f t="shared" ref="E5:G5" si="4">SUM(E7:E9)</f>
        <v>0</v>
      </c>
      <c r="F5" s="7">
        <f t="shared" si="4"/>
        <v>16.454715</v>
      </c>
      <c r="G5" s="8">
        <f t="shared" si="4"/>
        <v>36.944994443010749</v>
      </c>
      <c r="H5" s="51">
        <f>SUM(I5:L5)</f>
        <v>9.1838559237047406</v>
      </c>
      <c r="I5" s="24">
        <f>SUM(I7:I9)</f>
        <v>0</v>
      </c>
      <c r="J5" s="24">
        <f t="shared" ref="J5:L5" si="5">SUM(J7:J9)</f>
        <v>0</v>
      </c>
      <c r="K5" s="24">
        <f t="shared" si="5"/>
        <v>2.9953925072091887</v>
      </c>
      <c r="L5" s="25">
        <f t="shared" si="5"/>
        <v>6.1884634164955514</v>
      </c>
    </row>
    <row r="6" spans="1:12" s="32" customFormat="1" ht="21" customHeight="1">
      <c r="A6" s="5"/>
      <c r="B6" s="57" t="s">
        <v>13</v>
      </c>
      <c r="C6" s="78"/>
      <c r="D6" s="79"/>
      <c r="E6" s="79"/>
      <c r="F6" s="79"/>
      <c r="G6" s="80"/>
      <c r="H6" s="81"/>
      <c r="I6" s="82"/>
      <c r="J6" s="82"/>
      <c r="K6" s="82"/>
      <c r="L6" s="83"/>
    </row>
    <row r="7" spans="1:12" s="32" customFormat="1" ht="21" customHeight="1">
      <c r="A7" s="5"/>
      <c r="B7" s="57" t="s">
        <v>5</v>
      </c>
      <c r="C7" s="6">
        <f t="shared" ref="C7:C15" si="6">SUM(D7:G7)</f>
        <v>12.424435999999998</v>
      </c>
      <c r="D7" s="72"/>
      <c r="E7" s="7">
        <v>0</v>
      </c>
      <c r="F7" s="7">
        <f>D4-D11</f>
        <v>12.424435999999998</v>
      </c>
      <c r="G7" s="8">
        <v>0</v>
      </c>
      <c r="H7" s="51">
        <f t="shared" ref="H7:H9" si="7">SUM(I7:L7)</f>
        <v>2.2630086403551646</v>
      </c>
      <c r="I7" s="75"/>
      <c r="J7" s="24">
        <v>0</v>
      </c>
      <c r="K7" s="24">
        <f>I4-I11</f>
        <v>2.2630086403551646</v>
      </c>
      <c r="L7" s="25">
        <v>0</v>
      </c>
    </row>
    <row r="8" spans="1:12" s="32" customFormat="1" ht="21" customHeight="1">
      <c r="A8" s="5"/>
      <c r="B8" s="57" t="s">
        <v>6</v>
      </c>
      <c r="C8" s="6">
        <f t="shared" si="6"/>
        <v>4.0302790000000002</v>
      </c>
      <c r="D8" s="73"/>
      <c r="E8" s="72"/>
      <c r="F8" s="7">
        <f>E4-E11</f>
        <v>4.0302790000000002</v>
      </c>
      <c r="G8" s="8">
        <v>0</v>
      </c>
      <c r="H8" s="51">
        <f t="shared" si="7"/>
        <v>0.73238386685402412</v>
      </c>
      <c r="I8" s="76"/>
      <c r="J8" s="75"/>
      <c r="K8" s="24">
        <f>J4-J11</f>
        <v>0.73238386685402412</v>
      </c>
      <c r="L8" s="25">
        <v>0</v>
      </c>
    </row>
    <row r="9" spans="1:12" s="32" customFormat="1" ht="21" customHeight="1">
      <c r="A9" s="5"/>
      <c r="B9" s="57" t="s">
        <v>7</v>
      </c>
      <c r="C9" s="6">
        <f t="shared" si="6"/>
        <v>36.944994443010749</v>
      </c>
      <c r="D9" s="74"/>
      <c r="E9" s="74"/>
      <c r="F9" s="7"/>
      <c r="G9" s="8">
        <f>F4-F11-F15</f>
        <v>36.944994443010749</v>
      </c>
      <c r="H9" s="51">
        <f t="shared" si="7"/>
        <v>6.1884634164955514</v>
      </c>
      <c r="I9" s="77"/>
      <c r="J9" s="77"/>
      <c r="K9" s="24"/>
      <c r="L9" s="25">
        <f>K4-K11-K15</f>
        <v>6.1884634164955514</v>
      </c>
    </row>
    <row r="10" spans="1:12" s="32" customFormat="1" ht="21" customHeight="1" thickBot="1">
      <c r="A10" s="9" t="s">
        <v>25</v>
      </c>
      <c r="B10" s="58" t="s">
        <v>26</v>
      </c>
      <c r="C10" s="10">
        <f>SUM(D10:G10)</f>
        <v>65.245394000000005</v>
      </c>
      <c r="D10" s="11">
        <f>'[2]4_г'!$F$20</f>
        <v>12.424435999999998</v>
      </c>
      <c r="E10" s="11">
        <f>'[2]4_г'!$G$20</f>
        <v>4.0302790000000002</v>
      </c>
      <c r="F10" s="11">
        <f>'[2]4_г'!$H$20</f>
        <v>46.697442000000002</v>
      </c>
      <c r="G10" s="12">
        <f>'[2]4_г'!$I$20</f>
        <v>2.0932369999999998</v>
      </c>
      <c r="H10" s="52">
        <f>SUM(I10:L10)</f>
        <v>11.871647440935856</v>
      </c>
      <c r="I10" s="26">
        <f>'[2]5_г'!$F$20</f>
        <v>2.2630086403551646</v>
      </c>
      <c r="J10" s="26">
        <f>'[2]5_г'!$G$20</f>
        <v>0.73238386685402412</v>
      </c>
      <c r="K10" s="26">
        <f>'[2]5_г'!$H$20</f>
        <v>8.494695826095052</v>
      </c>
      <c r="L10" s="27">
        <f>'[2]5_г'!$I$20</f>
        <v>0.38155910763161571</v>
      </c>
    </row>
    <row r="11" spans="1:12" s="32" customFormat="1" ht="21" customHeight="1">
      <c r="A11" s="36" t="s">
        <v>14</v>
      </c>
      <c r="B11" s="59" t="s">
        <v>15</v>
      </c>
      <c r="C11" s="37">
        <f t="shared" si="6"/>
        <v>56.962406000000001</v>
      </c>
      <c r="D11" s="38">
        <f t="shared" ref="D11:E11" si="8">SUM(D12:D13)</f>
        <v>0</v>
      </c>
      <c r="E11" s="38">
        <f t="shared" si="8"/>
        <v>0</v>
      </c>
      <c r="F11" s="38">
        <f>SUM(F12:F13)</f>
        <v>21.061424556989248</v>
      </c>
      <c r="G11" s="39">
        <f>SUM(G12:G13)</f>
        <v>35.900981443010757</v>
      </c>
      <c r="H11" s="53">
        <f t="shared" ref="H11:H15" si="9">SUM(I11:L11)</f>
        <v>10.364526290077261</v>
      </c>
      <c r="I11" s="40">
        <f t="shared" ref="I11:J11" si="10">SUM(I12:I13)</f>
        <v>0</v>
      </c>
      <c r="J11" s="40">
        <f t="shared" si="10"/>
        <v>0</v>
      </c>
      <c r="K11" s="40">
        <f>SUM(K12:K13)</f>
        <v>4.3653383283726326</v>
      </c>
      <c r="L11" s="41">
        <f>SUM(L12:L13)</f>
        <v>5.9991879617046289</v>
      </c>
    </row>
    <row r="12" spans="1:12" s="32" customFormat="1" ht="21" customHeight="1">
      <c r="A12" s="13" t="s">
        <v>16</v>
      </c>
      <c r="B12" s="60" t="s">
        <v>17</v>
      </c>
      <c r="C12" s="6">
        <f t="shared" si="6"/>
        <v>53.363087000000007</v>
      </c>
      <c r="D12" s="7">
        <v>0</v>
      </c>
      <c r="E12" s="7">
        <f>'[1]4_г'!G33</f>
        <v>0</v>
      </c>
      <c r="F12" s="7">
        <f>'[2]4_г'!$H$33</f>
        <v>17.464307556989247</v>
      </c>
      <c r="G12" s="8">
        <f>'[2]4_г'!$I$33</f>
        <v>35.89877944301076</v>
      </c>
      <c r="H12" s="51">
        <f t="shared" si="9"/>
        <v>9.5700870105574598</v>
      </c>
      <c r="I12" s="24">
        <v>0</v>
      </c>
      <c r="J12" s="24">
        <f>'[1]5_г'!G33</f>
        <v>0</v>
      </c>
      <c r="K12" s="24">
        <f>'[2]5_г'!$H$33</f>
        <v>3.5712997988528303</v>
      </c>
      <c r="L12" s="25">
        <f>'[2]5_г'!$I$33</f>
        <v>5.998787211704629</v>
      </c>
    </row>
    <row r="13" spans="1:12" s="32" customFormat="1" ht="21" customHeight="1" thickBot="1">
      <c r="A13" s="17" t="s">
        <v>18</v>
      </c>
      <c r="B13" s="61" t="s">
        <v>19</v>
      </c>
      <c r="C13" s="10">
        <f t="shared" si="6"/>
        <v>3.5993190000000004</v>
      </c>
      <c r="D13" s="11">
        <v>0</v>
      </c>
      <c r="E13" s="11">
        <v>0</v>
      </c>
      <c r="F13" s="11">
        <f>'[2]4_г'!$H$37</f>
        <v>3.5971170000000003</v>
      </c>
      <c r="G13" s="12">
        <f>'[2]4_г'!$I$37</f>
        <v>2.202E-3</v>
      </c>
      <c r="H13" s="52">
        <f t="shared" si="9"/>
        <v>0.79443927951980231</v>
      </c>
      <c r="I13" s="26">
        <v>0</v>
      </c>
      <c r="J13" s="26">
        <v>0</v>
      </c>
      <c r="K13" s="26">
        <f>'[2]5_г'!$H$37</f>
        <v>0.79403852951980236</v>
      </c>
      <c r="L13" s="63">
        <f>'[2]5_г'!$I$37</f>
        <v>4.007499999999999E-4</v>
      </c>
    </row>
    <row r="14" spans="1:12" s="32" customFormat="1" ht="69.599999999999994" thickBot="1">
      <c r="A14" s="18" t="s">
        <v>20</v>
      </c>
      <c r="B14" s="62" t="s">
        <v>21</v>
      </c>
      <c r="C14" s="19">
        <v>0</v>
      </c>
      <c r="D14" s="20">
        <v>0</v>
      </c>
      <c r="E14" s="20">
        <v>0</v>
      </c>
      <c r="F14" s="20">
        <v>0</v>
      </c>
      <c r="G14" s="21">
        <v>0</v>
      </c>
      <c r="H14" s="54">
        <v>0</v>
      </c>
      <c r="I14" s="28">
        <v>0</v>
      </c>
      <c r="J14" s="28">
        <v>0</v>
      </c>
      <c r="K14" s="28">
        <v>0</v>
      </c>
      <c r="L14" s="29">
        <v>0</v>
      </c>
    </row>
    <row r="15" spans="1:12" s="32" customFormat="1" ht="21" customHeight="1">
      <c r="A15" s="1" t="s">
        <v>22</v>
      </c>
      <c r="B15" s="56" t="s">
        <v>23</v>
      </c>
      <c r="C15" s="2">
        <f t="shared" si="6"/>
        <v>8.2829879999999996</v>
      </c>
      <c r="D15" s="3">
        <v>0</v>
      </c>
      <c r="E15" s="3">
        <v>0</v>
      </c>
      <c r="F15" s="3">
        <f>'[2]4_г'!$H$28</f>
        <v>5.1457379999999997</v>
      </c>
      <c r="G15" s="4">
        <f>'[2]4_г'!$I$28</f>
        <v>3.1372499999999999</v>
      </c>
      <c r="H15" s="50">
        <f t="shared" si="9"/>
        <v>1.507121150858594</v>
      </c>
      <c r="I15" s="22">
        <v>0</v>
      </c>
      <c r="J15" s="22">
        <v>0</v>
      </c>
      <c r="K15" s="22">
        <f>'[2]5_г'!$H$28</f>
        <v>0.93628658843605717</v>
      </c>
      <c r="L15" s="23">
        <f>'[2]5_г'!$I$28</f>
        <v>0.57083456242253683</v>
      </c>
    </row>
    <row r="16" spans="1:12" s="32" customFormat="1" ht="21" customHeight="1" thickBot="1">
      <c r="A16" s="9"/>
      <c r="B16" s="58" t="s">
        <v>24</v>
      </c>
      <c r="C16" s="14">
        <f>C15/C4</f>
        <v>0.12695130632516372</v>
      </c>
      <c r="D16" s="11">
        <v>0</v>
      </c>
      <c r="E16" s="11">
        <v>0</v>
      </c>
      <c r="F16" s="15">
        <f>F15/F4</f>
        <v>8.1481587398511177E-2</v>
      </c>
      <c r="G16" s="16">
        <f>G15/G4</f>
        <v>8.0363527855503825E-2</v>
      </c>
      <c r="H16" s="55">
        <f>H15/H4</f>
        <v>0.12695130632516374</v>
      </c>
      <c r="I16" s="11">
        <v>0</v>
      </c>
      <c r="J16" s="11">
        <v>0</v>
      </c>
      <c r="K16" s="15">
        <f>K15/K4</f>
        <v>8.1486456959796602E-2</v>
      </c>
      <c r="L16" s="16">
        <f>L15/L4</f>
        <v>8.6884719242020056E-2</v>
      </c>
    </row>
    <row r="17" spans="1:12" s="32" customFormat="1">
      <c r="A17" s="42"/>
      <c r="B17" s="43"/>
      <c r="C17" s="44"/>
      <c r="D17" s="45"/>
      <c r="E17" s="45"/>
      <c r="F17" s="44"/>
      <c r="G17" s="44"/>
      <c r="H17" s="44"/>
      <c r="I17" s="45"/>
      <c r="J17" s="45"/>
      <c r="K17" s="44"/>
      <c r="L17" s="44"/>
    </row>
    <row r="18" spans="1:12" s="32" customFormat="1">
      <c r="A18" s="42"/>
      <c r="B18" s="43"/>
      <c r="C18" s="44"/>
      <c r="D18" s="45"/>
      <c r="E18" s="45"/>
      <c r="F18" s="44"/>
      <c r="G18" s="44"/>
      <c r="H18" s="44"/>
      <c r="I18" s="45"/>
      <c r="J18" s="45"/>
      <c r="K18" s="44"/>
      <c r="L18" s="44"/>
    </row>
    <row r="19" spans="1:12" s="32" customFormat="1">
      <c r="A19" s="42"/>
      <c r="B19" s="43"/>
      <c r="C19" s="44"/>
      <c r="D19" s="45"/>
      <c r="E19" s="45"/>
      <c r="F19" s="44"/>
      <c r="G19" s="44"/>
      <c r="H19" s="44"/>
      <c r="I19" s="45"/>
      <c r="J19" s="45"/>
      <c r="K19" s="44"/>
      <c r="L19" s="44"/>
    </row>
    <row r="20" spans="1:12" s="32" customFormat="1">
      <c r="A20" s="42"/>
      <c r="B20" s="43"/>
      <c r="C20" s="44"/>
      <c r="D20" s="45"/>
      <c r="E20" s="45"/>
      <c r="F20" s="44"/>
      <c r="G20" s="44"/>
      <c r="H20" s="44"/>
      <c r="I20" s="45"/>
      <c r="J20" s="45"/>
      <c r="K20" s="44"/>
      <c r="L20" s="44"/>
    </row>
    <row r="21" spans="1:12" s="32" customFormat="1" ht="14.4" thickBot="1">
      <c r="A21" s="42"/>
      <c r="B21" s="43"/>
      <c r="C21" s="44"/>
      <c r="D21" s="45"/>
      <c r="E21" s="45"/>
      <c r="F21" s="44"/>
      <c r="G21" s="44"/>
      <c r="H21" s="44"/>
      <c r="I21" s="45"/>
      <c r="J21" s="45"/>
      <c r="K21" s="44"/>
      <c r="L21" s="44"/>
    </row>
    <row r="22" spans="1:12" s="32" customFormat="1" ht="14.4" thickBot="1">
      <c r="A22" s="46" t="s">
        <v>27</v>
      </c>
      <c r="B22" s="47" t="s">
        <v>28</v>
      </c>
      <c r="C22" s="48">
        <f>C4-C11-C15</f>
        <v>0</v>
      </c>
      <c r="D22" s="48">
        <f>D4-D11-D15-C7</f>
        <v>0</v>
      </c>
      <c r="E22" s="48">
        <f>E4-E11-E15-C8</f>
        <v>0</v>
      </c>
      <c r="F22" s="48">
        <f>F4-F11-F15-C9</f>
        <v>0</v>
      </c>
      <c r="G22" s="48">
        <f t="shared" ref="G22" si="11">G4-G11-G15</f>
        <v>-5.3290705182007514E-15</v>
      </c>
      <c r="H22" s="48">
        <f>H4-H11-H15</f>
        <v>0</v>
      </c>
      <c r="I22" s="48">
        <f>I4-I11-I15-H7</f>
        <v>0</v>
      </c>
      <c r="J22" s="48">
        <f>J4-J11-J15-H8</f>
        <v>0</v>
      </c>
      <c r="K22" s="48">
        <f>K4-K11-K15-H9</f>
        <v>0</v>
      </c>
      <c r="L22" s="49">
        <f>L4-L11-L15</f>
        <v>1.5543122344752192E-15</v>
      </c>
    </row>
  </sheetData>
  <mergeCells count="11">
    <mergeCell ref="D7:D9"/>
    <mergeCell ref="E8:E9"/>
    <mergeCell ref="I7:I9"/>
    <mergeCell ref="J8:J9"/>
    <mergeCell ref="C6:G6"/>
    <mergeCell ref="H6:L6"/>
    <mergeCell ref="A1:L1"/>
    <mergeCell ref="C2:G2"/>
    <mergeCell ref="H2:L2"/>
    <mergeCell ref="A2:A3"/>
    <mergeCell ref="B2:B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План_2022</vt:lpstr>
      <vt:lpstr>План_2022!Область_печати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cp:lastPrinted>2018-04-15T22:09:34Z</cp:lastPrinted>
  <dcterms:created xsi:type="dcterms:W3CDTF">2014-11-28T17:51:43Z</dcterms:created>
  <dcterms:modified xsi:type="dcterms:W3CDTF">2021-10-10T17:28:55Z</dcterms:modified>
</cp:coreProperties>
</file>